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28680" yWindow="-120" windowWidth="29040" windowHeight="16440" activeTab="2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2"/>
  <c r="E40"/>
  <c r="E41"/>
  <c r="G41"/>
  <c r="H41" s="1"/>
  <c r="H40" l="1"/>
  <c r="C10" i="3"/>
  <c r="C9"/>
  <c r="C11" s="1"/>
  <c r="G216" i="2"/>
  <c r="E216"/>
  <c r="G215"/>
  <c r="E215"/>
  <c r="G212"/>
  <c r="E212"/>
  <c r="G210"/>
  <c r="E210"/>
  <c r="G208"/>
  <c r="E208"/>
  <c r="G207"/>
  <c r="E207"/>
  <c r="G206"/>
  <c r="E206"/>
  <c r="G205"/>
  <c r="E205"/>
  <c r="G204"/>
  <c r="E204"/>
  <c r="G203"/>
  <c r="E203"/>
  <c r="G201"/>
  <c r="E201"/>
  <c r="G198"/>
  <c r="E198"/>
  <c r="G195"/>
  <c r="E195"/>
  <c r="G192"/>
  <c r="E192"/>
  <c r="G191"/>
  <c r="E191"/>
  <c r="G189"/>
  <c r="E189"/>
  <c r="G187"/>
  <c r="E187"/>
  <c r="G185"/>
  <c r="E185"/>
  <c r="G183"/>
  <c r="E183"/>
  <c r="G181"/>
  <c r="E181"/>
  <c r="G180"/>
  <c r="E180"/>
  <c r="G177"/>
  <c r="E177"/>
  <c r="G175"/>
  <c r="E175"/>
  <c r="G173"/>
  <c r="E173"/>
  <c r="G172"/>
  <c r="E172"/>
  <c r="G171"/>
  <c r="E171"/>
  <c r="G170"/>
  <c r="E170"/>
  <c r="G169"/>
  <c r="E169"/>
  <c r="G168"/>
  <c r="E168"/>
  <c r="G165"/>
  <c r="E165"/>
  <c r="G163"/>
  <c r="E163"/>
  <c r="G161"/>
  <c r="E161"/>
  <c r="G160"/>
  <c r="E160"/>
  <c r="G159"/>
  <c r="E159"/>
  <c r="G158"/>
  <c r="E158"/>
  <c r="G157"/>
  <c r="E157"/>
  <c r="G156"/>
  <c r="E156"/>
  <c r="G155"/>
  <c r="E155"/>
  <c r="G154"/>
  <c r="E154"/>
  <c r="G153"/>
  <c r="E153"/>
  <c r="G152"/>
  <c r="E152"/>
  <c r="G151"/>
  <c r="E151"/>
  <c r="G149"/>
  <c r="E149"/>
  <c r="G148"/>
  <c r="E148"/>
  <c r="G147"/>
  <c r="E147"/>
  <c r="G146"/>
  <c r="E146"/>
  <c r="G145"/>
  <c r="E145"/>
  <c r="G144"/>
  <c r="E144"/>
  <c r="G143"/>
  <c r="E143"/>
  <c r="G141"/>
  <c r="E141"/>
  <c r="G139"/>
  <c r="E139"/>
  <c r="G138"/>
  <c r="E138"/>
  <c r="G136"/>
  <c r="E136"/>
  <c r="G134"/>
  <c r="E134"/>
  <c r="G132"/>
  <c r="E132"/>
  <c r="G131"/>
  <c r="E131"/>
  <c r="G129"/>
  <c r="E129"/>
  <c r="G128"/>
  <c r="E128"/>
  <c r="G126"/>
  <c r="E126"/>
  <c r="G125"/>
  <c r="E125"/>
  <c r="G124"/>
  <c r="E124"/>
  <c r="G123"/>
  <c r="E123"/>
  <c r="G122"/>
  <c r="E122"/>
  <c r="G121"/>
  <c r="E121"/>
  <c r="G120"/>
  <c r="E120"/>
  <c r="G119"/>
  <c r="E119"/>
  <c r="G118"/>
  <c r="E118"/>
  <c r="G117"/>
  <c r="E117"/>
  <c r="G116"/>
  <c r="E116"/>
  <c r="G115"/>
  <c r="E115"/>
  <c r="G114"/>
  <c r="E114"/>
  <c r="G113"/>
  <c r="E113"/>
  <c r="G111"/>
  <c r="E111"/>
  <c r="G110"/>
  <c r="E110"/>
  <c r="G108"/>
  <c r="E108"/>
  <c r="G102"/>
  <c r="G104"/>
  <c r="G103"/>
  <c r="G99"/>
  <c r="E99"/>
  <c r="G98"/>
  <c r="E98"/>
  <c r="G97"/>
  <c r="E97"/>
  <c r="G96"/>
  <c r="E96"/>
  <c r="G95"/>
  <c r="E95"/>
  <c r="G94"/>
  <c r="E94"/>
  <c r="G93"/>
  <c r="E93"/>
  <c r="G92"/>
  <c r="E92"/>
  <c r="G91"/>
  <c r="E91"/>
  <c r="G90"/>
  <c r="E90"/>
  <c r="G89"/>
  <c r="E89"/>
  <c r="G88"/>
  <c r="E88"/>
  <c r="G87"/>
  <c r="E87"/>
  <c r="G86"/>
  <c r="E86"/>
  <c r="G85"/>
  <c r="E85"/>
  <c r="G84"/>
  <c r="E84"/>
  <c r="G83"/>
  <c r="E83"/>
  <c r="G80"/>
  <c r="E80"/>
  <c r="G79"/>
  <c r="E79"/>
  <c r="G78"/>
  <c r="E78"/>
  <c r="G77"/>
  <c r="E77"/>
  <c r="G76"/>
  <c r="E76"/>
  <c r="G75"/>
  <c r="E75"/>
  <c r="G74"/>
  <c r="E74"/>
  <c r="G73"/>
  <c r="E73"/>
  <c r="G72"/>
  <c r="E72"/>
  <c r="G71"/>
  <c r="E71"/>
  <c r="G70"/>
  <c r="E70"/>
  <c r="G69"/>
  <c r="E69"/>
  <c r="G68"/>
  <c r="E68"/>
  <c r="G67"/>
  <c r="E67"/>
  <c r="G66"/>
  <c r="E66"/>
  <c r="G65"/>
  <c r="E65"/>
  <c r="G64"/>
  <c r="E64"/>
  <c r="G63"/>
  <c r="E63"/>
  <c r="G62"/>
  <c r="E62"/>
  <c r="G61"/>
  <c r="E61"/>
  <c r="G60"/>
  <c r="E60"/>
  <c r="G59"/>
  <c r="E59"/>
  <c r="G56"/>
  <c r="E56"/>
  <c r="G55"/>
  <c r="E55"/>
  <c r="G54"/>
  <c r="E54"/>
  <c r="G53"/>
  <c r="E53"/>
  <c r="G52"/>
  <c r="E52"/>
  <c r="G51"/>
  <c r="E51"/>
  <c r="G50"/>
  <c r="E50"/>
  <c r="G49"/>
  <c r="E49"/>
  <c r="G48"/>
  <c r="E48"/>
  <c r="G47"/>
  <c r="E47"/>
  <c r="G46"/>
  <c r="E46"/>
  <c r="G45"/>
  <c r="E45"/>
  <c r="G44"/>
  <c r="E44"/>
  <c r="G43"/>
  <c r="E43"/>
  <c r="G42"/>
  <c r="E42"/>
  <c r="G39"/>
  <c r="E39"/>
  <c r="G38"/>
  <c r="E38"/>
  <c r="G37"/>
  <c r="E37"/>
  <c r="G36"/>
  <c r="E36"/>
  <c r="G35"/>
  <c r="E35"/>
  <c r="G34"/>
  <c r="E34"/>
  <c r="G33"/>
  <c r="E33"/>
  <c r="G32"/>
  <c r="E32"/>
  <c r="G31"/>
  <c r="E31"/>
  <c r="G30"/>
  <c r="E30"/>
  <c r="G29"/>
  <c r="E29"/>
  <c r="G28"/>
  <c r="E28"/>
  <c r="G27"/>
  <c r="E27"/>
  <c r="G26"/>
  <c r="E26"/>
  <c r="G25"/>
  <c r="E25"/>
  <c r="G24"/>
  <c r="E24"/>
  <c r="G23"/>
  <c r="E23"/>
  <c r="G22"/>
  <c r="E22"/>
  <c r="G21"/>
  <c r="E21"/>
  <c r="G20"/>
  <c r="E20"/>
  <c r="G19"/>
  <c r="E19"/>
  <c r="G18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G7"/>
  <c r="E7"/>
  <c r="G6"/>
  <c r="E6"/>
  <c r="G5"/>
  <c r="E5"/>
  <c r="G4"/>
  <c r="E4"/>
  <c r="G3"/>
  <c r="E3"/>
  <c r="H151" l="1"/>
  <c r="H153"/>
  <c r="H155"/>
  <c r="H159"/>
  <c r="H160"/>
  <c r="H161"/>
  <c r="H165"/>
  <c r="H171"/>
  <c r="H172"/>
  <c r="H177"/>
  <c r="H128"/>
  <c r="H129"/>
  <c r="H131"/>
  <c r="H134"/>
  <c r="H141"/>
  <c r="H144"/>
  <c r="H146"/>
  <c r="H119"/>
  <c r="H120"/>
  <c r="H121"/>
  <c r="H123"/>
  <c r="H111"/>
  <c r="H64"/>
  <c r="H70"/>
  <c r="H44"/>
  <c r="H35"/>
  <c r="H37"/>
  <c r="H39"/>
  <c r="H34"/>
  <c r="H38"/>
  <c r="H31"/>
  <c r="G105"/>
  <c r="H53"/>
  <c r="H55"/>
  <c r="H61"/>
  <c r="H65"/>
  <c r="H73"/>
  <c r="H91"/>
  <c r="H99"/>
  <c r="H27"/>
  <c r="H207"/>
  <c r="H115"/>
  <c r="H11"/>
  <c r="H4"/>
  <c r="H6"/>
  <c r="H8"/>
  <c r="H12"/>
  <c r="H14"/>
  <c r="H20"/>
  <c r="H22"/>
  <c r="H24"/>
  <c r="H28"/>
  <c r="H78"/>
  <c r="H84"/>
  <c r="H86"/>
  <c r="H139"/>
  <c r="H149"/>
  <c r="H187"/>
  <c r="H204"/>
  <c r="H216"/>
  <c r="H68"/>
  <c r="H89"/>
  <c r="H97"/>
  <c r="H18"/>
  <c r="H47"/>
  <c r="H51"/>
  <c r="H71"/>
  <c r="H76"/>
  <c r="H90"/>
  <c r="H92"/>
  <c r="H94"/>
  <c r="H98"/>
  <c r="H173"/>
  <c r="H183"/>
  <c r="H201"/>
  <c r="H158"/>
  <c r="H170"/>
  <c r="H215"/>
  <c r="H15"/>
  <c r="H30"/>
  <c r="H36"/>
  <c r="H48"/>
  <c r="H52"/>
  <c r="H54"/>
  <c r="H56"/>
  <c r="H69"/>
  <c r="H77"/>
  <c r="H79"/>
  <c r="H83"/>
  <c r="H110"/>
  <c r="H113"/>
  <c r="H118"/>
  <c r="H126"/>
  <c r="H143"/>
  <c r="H152"/>
  <c r="H185"/>
  <c r="H189"/>
  <c r="H192"/>
  <c r="H203"/>
  <c r="H205"/>
  <c r="H212"/>
  <c r="H7"/>
  <c r="H9"/>
  <c r="H26"/>
  <c r="H29"/>
  <c r="H32"/>
  <c r="H43"/>
  <c r="H45"/>
  <c r="H60"/>
  <c r="H62"/>
  <c r="H67"/>
  <c r="H72"/>
  <c r="H74"/>
  <c r="H85"/>
  <c r="H87"/>
  <c r="H96"/>
  <c r="H114"/>
  <c r="H116"/>
  <c r="H125"/>
  <c r="H132"/>
  <c r="H136"/>
  <c r="H148"/>
  <c r="H154"/>
  <c r="H156"/>
  <c r="H169"/>
  <c r="H175"/>
  <c r="H180"/>
  <c r="H198"/>
  <c r="H206"/>
  <c r="H208"/>
  <c r="H10"/>
  <c r="H13"/>
  <c r="H16"/>
  <c r="H19"/>
  <c r="H23"/>
  <c r="H25"/>
  <c r="H46"/>
  <c r="H49"/>
  <c r="H66"/>
  <c r="H75"/>
  <c r="H80"/>
  <c r="G100"/>
  <c r="C29" i="3" s="1"/>
  <c r="H88" i="2"/>
  <c r="H93"/>
  <c r="H95"/>
  <c r="H117"/>
  <c r="H122"/>
  <c r="H124"/>
  <c r="H138"/>
  <c r="H145"/>
  <c r="H147"/>
  <c r="H157"/>
  <c r="H163"/>
  <c r="H168"/>
  <c r="H181"/>
  <c r="H191"/>
  <c r="H195"/>
  <c r="H210"/>
  <c r="G57"/>
  <c r="C27" i="3" s="1"/>
  <c r="E81" i="2"/>
  <c r="B28" i="3" s="1"/>
  <c r="H59" i="2"/>
  <c r="E57"/>
  <c r="B27" i="3" s="1"/>
  <c r="H3" i="2"/>
  <c r="H5"/>
  <c r="H21"/>
  <c r="H33"/>
  <c r="H42"/>
  <c r="H50"/>
  <c r="G81"/>
  <c r="C28" i="3" s="1"/>
  <c r="G217" i="2"/>
  <c r="C31" i="3" s="1"/>
  <c r="H108" i="2"/>
  <c r="H17"/>
  <c r="H63"/>
  <c r="E100"/>
  <c r="B29" i="3" s="1"/>
  <c r="E217" i="2"/>
  <c r="C30" i="3"/>
  <c r="H100" i="2" l="1"/>
  <c r="D104" s="1"/>
  <c r="E104" s="1"/>
  <c r="H104" s="1"/>
  <c r="H217"/>
  <c r="H81"/>
  <c r="D103" s="1"/>
  <c r="E103" s="1"/>
  <c r="H103" s="1"/>
  <c r="B31" i="3"/>
  <c r="C5"/>
  <c r="H57" i="2"/>
  <c r="D102" s="1"/>
  <c r="E102" s="1"/>
  <c r="H102" s="1"/>
  <c r="C6" i="3"/>
  <c r="H105" i="2" l="1"/>
  <c r="C8" i="3"/>
  <c r="E105" i="2"/>
  <c r="B3" i="3" l="1"/>
  <c r="B30"/>
  <c r="C4" l="1"/>
  <c r="C7" s="1"/>
  <c r="C12" s="1"/>
  <c r="B4"/>
  <c r="B7"/>
  <c r="B12" l="1"/>
  <c r="C15"/>
  <c r="C20"/>
  <c r="C19"/>
  <c r="C21" l="1"/>
  <c r="C14"/>
  <c r="C13"/>
  <c r="C16" l="1"/>
  <c r="C22" s="1"/>
  <c r="C24" s="1"/>
</calcChain>
</file>

<file path=xl/sharedStrings.xml><?xml version="1.0" encoding="utf-8"?>
<sst xmlns="http://schemas.openxmlformats.org/spreadsheetml/2006/main" count="536" uniqueCount="263">
  <si>
    <t>Název</t>
  </si>
  <si>
    <t>Hodnota</t>
  </si>
  <si>
    <t>Nadpis rekapitulace</t>
  </si>
  <si>
    <t>Seznam prací a dodávek elektrotechnických zařízení</t>
  </si>
  <si>
    <t>Akce</t>
  </si>
  <si>
    <t>CPA DELFÍN UHERSKÝ BROD
VENKOVNÍ BAZÉNY</t>
  </si>
  <si>
    <t>Projekt</t>
  </si>
  <si>
    <t>PS105.1 - BAZÉNOVÁ TECHNOLOGIE
ELEKTROINSTALACE</t>
  </si>
  <si>
    <t>Investor</t>
  </si>
  <si>
    <t>MĚSTO UHERSKÝ BROD, MASARYKOVO NÁM.100, 688 17 UHERSKÝ BROD</t>
  </si>
  <si>
    <t>Z. č.</t>
  </si>
  <si>
    <t>190346</t>
  </si>
  <si>
    <t>A. č.</t>
  </si>
  <si>
    <t>D26-E-202</t>
  </si>
  <si>
    <t>Smlouva</t>
  </si>
  <si>
    <t/>
  </si>
  <si>
    <t>Vypracoval</t>
  </si>
  <si>
    <t>ING. VANŽURA</t>
  </si>
  <si>
    <t>Kontroloval</t>
  </si>
  <si>
    <t>Datum</t>
  </si>
  <si>
    <t>Zpracovatel</t>
  </si>
  <si>
    <t>CENTROPROJEKT GROUP a.s.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</si>
  <si>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</si>
  <si>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</si>
  <si>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</si>
  <si>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</si>
  <si>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</si>
  <si>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</si>
  <si>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</si>
  <si>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</si>
  <si>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</si>
  <si>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</si>
  <si>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</si>
  <si>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</si>
  <si>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</si>
  <si>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</si>
  <si>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</si>
  <si>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</si>
  <si>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</si>
  <si>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0,60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</si>
  <si>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</si>
  <si>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</si>
  <si>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</si>
  <si>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</si>
  <si>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</si>
  <si>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</si>
  <si>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</si>
  <si>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</si>
  <si>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</si>
  <si>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</si>
  <si>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</si>
  <si>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</si>
  <si>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</si>
  <si>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</si>
  <si>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ROZVADĚČ RMb1</t>
  </si>
  <si>
    <t>Rozvaděč pro řadovou zástavbu skříňový, 2000x800x400, jednokřídlé dveře, s montážní deskou, IP56</t>
  </si>
  <si>
    <t>ks</t>
  </si>
  <si>
    <t>Podstavec přední/zadní díl, 800/100mm</t>
  </si>
  <si>
    <t>Podstavec boční díl, 400/100mm - 2ks</t>
  </si>
  <si>
    <t>Bočnice,  2000x400mm, balení 1 pár (2ks) včetně montážního materiálu</t>
  </si>
  <si>
    <t>Sada pro vnitřní spojování včetně samořezných šroubů (M6)</t>
  </si>
  <si>
    <t>sada</t>
  </si>
  <si>
    <t>Drobný montážní materiál - lišty, šrouby a pod., a práce včetně sestavení skříní</t>
  </si>
  <si>
    <t>kpl</t>
  </si>
  <si>
    <t>Odpínač pojistkový 22S-3, 3P, 100A, velikost 22x58mm</t>
  </si>
  <si>
    <t>Pojistka válcová gG22x58 80A 500V</t>
  </si>
  <si>
    <t>Jistič výkonový, 3P, 25kA, A125A, tepelná spoušť, rozsah 0,8-1In</t>
  </si>
  <si>
    <t>Jistič modulární B4/1, 10kA, 4A</t>
  </si>
  <si>
    <t>Jistič modulární B6/1, 10kA, 6A</t>
  </si>
  <si>
    <t>Jistič modulární B10/1, 10kA, 10A</t>
  </si>
  <si>
    <t>Jistič modulární B16/1, 10kA, 16A</t>
  </si>
  <si>
    <t>Jistič modulární B16/3, 10kA, 16A</t>
  </si>
  <si>
    <t>Jistič modulární B25/3, 10kA, 25A</t>
  </si>
  <si>
    <t>Jistič modulární C10/1, 10kA, 10A</t>
  </si>
  <si>
    <t>Jistič modulární C6/3, 10kA, 6A</t>
  </si>
  <si>
    <t>Jistič modulární C25/3, 10kA, 25A</t>
  </si>
  <si>
    <t>Jistič modulární C40/3, 10kA, 40A</t>
  </si>
  <si>
    <t>Jistič modulární s chráničem B16-003/AC, 10kA, B16A, 30mA</t>
  </si>
  <si>
    <t>Jistič modulární s chráničem B06-003/AC, 10kA, B6A, 30mA</t>
  </si>
  <si>
    <t>Chránič proudový 25-4-003/A, 10kA, 4p, 25A, 30mA, typ A</t>
  </si>
  <si>
    <t>Chránič proudový 40-4-003/A, 10kA, 4p, 40A, 30mA, typ A</t>
  </si>
  <si>
    <t>Kombinovaný svodič bleskových proudů a přepětí typu 1 a 2, vhodné pro 3-fázový systém TN-C, instalace na vstupu do budovy, 75 kA (10/350), 180 kA (8/20)</t>
  </si>
  <si>
    <t>Spínač motorový, 2,80-4,00A, velikost 00/Icu=100kA</t>
  </si>
  <si>
    <t>Spínač motorový, 9,00-12,0A, velikost 00/Icu=100kA</t>
  </si>
  <si>
    <t>Spínač motorový, 14,0-20,0A, velikost 0, Icu=100kA</t>
  </si>
  <si>
    <t>Spínač motorový, 20,0-25,0A, velikost 0, Icu=100kA</t>
  </si>
  <si>
    <t>Kontakt pomocný boční, 1Z+1R, velikost 00-3</t>
  </si>
  <si>
    <t>Stykač modulový 20A, 230VAC, 2Z, 1 modul</t>
  </si>
  <si>
    <t>Stykač modulový 25A, 230VAC, 2Z, 1 modul</t>
  </si>
  <si>
    <t>Relé PT 4P/6A, 230VAC, do patice</t>
  </si>
  <si>
    <t>Patice PT 4P/6A, pro pomocné relé 4P/6A na DIN</t>
  </si>
  <si>
    <t>Stykač 7A/3kW/400V, 3P+1Z/230VAC, velikost 00</t>
  </si>
  <si>
    <t>Stykač 9A/4kW/400V, 3P/230VAC, velikost 00</t>
  </si>
  <si>
    <t>Kontakt pomocný čelní,  2Z+2R, vel.00</t>
  </si>
  <si>
    <t>Softstartér 12A IP20 5,5 kW 380...415 V AC, integrovaný by-pass, čas do 10s, elektronická ochrana proti přetížení motoru, DIN</t>
  </si>
  <si>
    <t>Softstartét 25A IP20, 200-480V, 11kW, startovací napětí (40-100%), měkký start, elektronická ochrana proti přetížení motoru, DIN</t>
  </si>
  <si>
    <t>Hodiny spínací, 230V, 1P,8A, digitální, týdení, 50 paměťových míst</t>
  </si>
  <si>
    <t>Relé časové zpožděný návrat 24-240VAC, 1P</t>
  </si>
  <si>
    <t>Kompletní signálka Ø22 plná čočka integ. LED 230...240V, žlutá</t>
  </si>
  <si>
    <t>Kompletní signálka Ø22 plná čočka integ. LED 230...240V, zelená</t>
  </si>
  <si>
    <t>Ovládač stiskací lícující, 1 V, 230V, 10A - rudý</t>
  </si>
  <si>
    <t>Ovládač otočný a se zámkem - 2 pev. polohy, 1 Z, 230V, 10A - černý</t>
  </si>
  <si>
    <t>Ovládač otočný a se zámkem - 3 pev. polohy, 2 Z, 230V 10A - černý</t>
  </si>
  <si>
    <t>Ovladač stiskací prosvětlený, lícující, 1 Z + 1 V, 230...240V - zelený</t>
  </si>
  <si>
    <t>Ovladač stiskací prosvětlený, lícující, 1 Z + 1 V, 230...240V - rudý</t>
  </si>
  <si>
    <t>Řadová svornice-2,5</t>
  </si>
  <si>
    <t>Řadová svornice-2,5 barevná - modrá</t>
  </si>
  <si>
    <t>Řadová svornice-4</t>
  </si>
  <si>
    <t>Řadová svornice-4 barevná - modrá</t>
  </si>
  <si>
    <t>Řadová svornice-10</t>
  </si>
  <si>
    <t>Ddobný spotřební materiál: propojky, spojky, bužírky, pásky, a pod.</t>
  </si>
  <si>
    <t>ROZVADĚČ RMb1 - celkem</t>
  </si>
  <si>
    <t>ROZVADĚČ RMb2</t>
  </si>
  <si>
    <t>Rozvaděč oceloplechový, IP66, rozměr 800x800x210mm, 1křídlé dveře, včetně MD</t>
  </si>
  <si>
    <t>Jistič modulární B50/3, 10kA, 50A</t>
  </si>
  <si>
    <t>Kombinovaný svodič bleskových proudů a přepětí, vhodné pro 3-fázový systém TN-S, Iz=125A, SPD - T1,T2, 100 kA (10/350), 240 kA (8/20)</t>
  </si>
  <si>
    <t>Spínač motorový BES, 5,50-8,00A, velikost 00, Icu=100kA</t>
  </si>
  <si>
    <t>2,5A Řadová svornice</t>
  </si>
  <si>
    <t>Drobný instalační materiál a práce - bužírky, propojky, pásky, spojky, lišty, a pod.</t>
  </si>
  <si>
    <t>ROZVADĚČ RMb2 - celkem</t>
  </si>
  <si>
    <t>ROZVADĚČ RMb3</t>
  </si>
  <si>
    <t>Rozvaděč nástěnný oceloplechový, IP66 500x500x210mm, 1křídlé dveře, včetně MD</t>
  </si>
  <si>
    <t>Svodič přepětí SPD typ 2, vhodné pro 3-fázový systém TN-S (50Hz) Un=255V, 160 kA (8/20), Up=1,3kV</t>
  </si>
  <si>
    <t>Jistič modulární C16/3, 10kA, 16A</t>
  </si>
  <si>
    <t xml:space="preserve"> Kontakt pomocný 5-250V/6A 1Z+1R</t>
  </si>
  <si>
    <t>ROZVADĚČ RMb3 - celkem</t>
  </si>
  <si>
    <t>Dodávky</t>
  </si>
  <si>
    <t>Dodávky - celkem</t>
  </si>
  <si>
    <t>Elektromontáže</t>
  </si>
  <si>
    <t>MONTÁŽ  ROZVADĚČŮ SKŘÍŇOVÝCH</t>
  </si>
  <si>
    <t xml:space="preserve"> Do  600 kg</t>
  </si>
  <si>
    <t>MONTÁŽ ROZVODNIC</t>
  </si>
  <si>
    <t xml:space="preserve"> Do 200 kg</t>
  </si>
  <si>
    <t xml:space="preserve"> Do 100 kg</t>
  </si>
  <si>
    <t>INSTALAČNÍ MATERIÁL</t>
  </si>
  <si>
    <t>KRABICE S KRYTÍM IP 66, NÁSTENNÁ, PLASTOVÁ</t>
  </si>
  <si>
    <t>KRABICE PANCÉŘOVÁ, PLAST, S PRŮCHODKAMI, ROZMĚR 93x93x47mm, IP54</t>
  </si>
  <si>
    <t>TRUBKA OHEBNÁ 25 - 750N</t>
  </si>
  <si>
    <t>m</t>
  </si>
  <si>
    <t>TRUBKA OHEBNÁ 32 - 750N</t>
  </si>
  <si>
    <t>KABELOVÝ ŽLAB 60X100X1.00 S INT. SPOJKOU</t>
  </si>
  <si>
    <t>KABELOVÝ ŽLAB 60X200X1.00 S INT. SPOJKOU</t>
  </si>
  <si>
    <t>KABELOVÝ ŽLAB 60X250X1.00 ŽLAB S INT. SPOJKOU</t>
  </si>
  <si>
    <t>KABELOVÝ ŽLAB 60X300X1.00 S INT. SPOJKOU</t>
  </si>
  <si>
    <t>PŘÍCHYTKY A ZÁVĚSY PRO ULOŽRNÍ KABELŮ</t>
  </si>
  <si>
    <t>V 100 VÍKO KABELOVÉHO ŽLABU</t>
  </si>
  <si>
    <t>V 200 VÍKO KABELOVÉHO ŽLABU</t>
  </si>
  <si>
    <t>V 250 VÍKO KABELOVÉHO ŽLABU</t>
  </si>
  <si>
    <t>V 300 VÍKO KABELOVÉHO ŽLABU</t>
  </si>
  <si>
    <t>PŘÍSLUŠENSTVÍ KABELOVÝCH ŽLABŮ - držáky, kotvy, šrouby,nosníky, přícytky kabelů a pod.</t>
  </si>
  <si>
    <t>OVLÁDACÍ SKŘÍŇKY</t>
  </si>
  <si>
    <t>Tmavě šedá skříňka, zelená zapuš./červená zapuš. tlačítka průměprůměr 22 a červené signálka, 1Z / 1V, 230V, 3A, 6kV, IP66</t>
  </si>
  <si>
    <t>Tmavě šedá skříňka, 1 zelená zapuš. tlač. průměprůměr 22 s návratem 1Z "Start". 230V, 3A, 6kV, IP66</t>
  </si>
  <si>
    <t>ZÁSUVKA NN, IP 44 (PLAST)</t>
  </si>
  <si>
    <t>Zásuvka jednonásobná IP 44, s ochranným kolíkem, s víčkem; řazení 2P+PE; 230V, 16A; b. bílá, nástěnné provedení</t>
  </si>
  <si>
    <t>Zásuvka vestavná IP54/230V/16A s ochranným kolíkem, modrá. Rozměry: 62x50x43mm, rozteč otvorů pro šroubky 38x38mm. Přívod vodičů ze zadní části.</t>
  </si>
  <si>
    <t>VYPÍNAČ</t>
  </si>
  <si>
    <t>Venkovní vypínač řazení č.1 v bílé barvě, venkovní jednotlačítkový,s krytím IP44 pro venkovní instalaci a montáží na zeď, 250V, 10A.</t>
  </si>
  <si>
    <t>SVÍTIDLO</t>
  </si>
  <si>
    <t>SVÍTIDLO PRŮMYSLOVÉ, LED 50W, 6130lm, ta&lt;50°C, 123lm/W, POLYESTER/PMMA, IP65</t>
  </si>
  <si>
    <t>VODIČ JEDNOŽILOVÝ, IZOLACE PVC</t>
  </si>
  <si>
    <t>H07V-K 25 , ZŽ, pevně</t>
  </si>
  <si>
    <t>H07V-K 6 , ZŽ, pevně</t>
  </si>
  <si>
    <t>VODIČ JEDNOŽILOVÝ  (CY)</t>
  </si>
  <si>
    <t>H07V-R 16  mm2 ZŽ , pevně</t>
  </si>
  <si>
    <t>KABEL SILOVÝ,IZOLACE PVC</t>
  </si>
  <si>
    <t>CYKY-O 2x1.5 , pevně</t>
  </si>
  <si>
    <t>CYKY-O 3x1.5 , pevně</t>
  </si>
  <si>
    <t>CYKY-O 5x1.5 , pevně</t>
  </si>
  <si>
    <t>CYKY-O 7x1.5 , pevně</t>
  </si>
  <si>
    <t>CYKY-O 7x2.5 , pevně</t>
  </si>
  <si>
    <t>CYKY-O 12x1.5 , pevně</t>
  </si>
  <si>
    <t>CYKY-O 19x1.5 , pevně</t>
  </si>
  <si>
    <t>CYKY-J 3x1.5 , pevně</t>
  </si>
  <si>
    <t>CYKY-J 3x2.5 , pevně</t>
  </si>
  <si>
    <t>CYKY-J 4x1.5 , pevně</t>
  </si>
  <si>
    <t>CYKY-J 4x2.5 , pevně</t>
  </si>
  <si>
    <t>CYKY-J 4x4 , pevně</t>
  </si>
  <si>
    <t>CYKY-J 4x6 , pevně</t>
  </si>
  <si>
    <t>CYKY-J 4x10 , pevně</t>
  </si>
  <si>
    <t>CYKY-J 5x1.5 , pevně</t>
  </si>
  <si>
    <t>CYKY-J 5x2.5 , pevně</t>
  </si>
  <si>
    <t>CYKY-J 5x4 , pevně</t>
  </si>
  <si>
    <t>CYKY-J 5x10 , pevně</t>
  </si>
  <si>
    <t>CYKY-J 4x120 , pevně</t>
  </si>
  <si>
    <t>KABEL SILOVÝ STÍNĚNÝ</t>
  </si>
  <si>
    <t>CY-JZ 4x10 , pevně (CYKFY-J)</t>
  </si>
  <si>
    <t>UKONČENÍ KABELŮ SMRŠŤOVACÍ</t>
  </si>
  <si>
    <t>ZÁKLOPKOU DO</t>
  </si>
  <si>
    <t xml:space="preserve"> 4x4  mm2</t>
  </si>
  <si>
    <t xml:space="preserve"> 5x4   mm2</t>
  </si>
  <si>
    <t xml:space="preserve"> 7x4   mm2</t>
  </si>
  <si>
    <t xml:space="preserve"> 12x1,5 mm2</t>
  </si>
  <si>
    <t xml:space="preserve"> 19x4   mm2</t>
  </si>
  <si>
    <t xml:space="preserve"> 5x10  mm2</t>
  </si>
  <si>
    <t>UKONČENÍ A ZAPOJENÍ STÍNĚNÍ</t>
  </si>
  <si>
    <t xml:space="preserve"> Pláště kabelu</t>
  </si>
  <si>
    <t>UZEMNĚNÍ A POSPOJOVÁNÍ</t>
  </si>
  <si>
    <t>Svorkovnice HOP pro vyrovnání potenciálů svor. 10x10/ krytá</t>
  </si>
  <si>
    <t>ZINKOVANÉ PROVEDENÍ</t>
  </si>
  <si>
    <t>OCELOVÝ DRÁT POZINKOVANÝ</t>
  </si>
  <si>
    <t>Drát 8 drát ø 8mm(0,40kg/m), pevně</t>
  </si>
  <si>
    <t>Drát 10 drát ø 10mm(0,62kg/m), pevně</t>
  </si>
  <si>
    <t>PODPĚRA VEDENÍ</t>
  </si>
  <si>
    <t>- na železné konstrukce</t>
  </si>
  <si>
    <t>- do zdiva, L 55mm, plastová</t>
  </si>
  <si>
    <t>SVORKA HROMOSVODNÍ,UZEMŇOVACÍ</t>
  </si>
  <si>
    <t>SP připojovací</t>
  </si>
  <si>
    <t>SR 3b svorka páska-drát</t>
  </si>
  <si>
    <t>MONTÁŽNÍ PRÁCE</t>
  </si>
  <si>
    <t xml:space="preserve"> Tvarování jímače u VZT zařízení</t>
  </si>
  <si>
    <t>DROBNÝ SPOTŘEBNÍ MATERIÁL - propojky, pásky, bužírky, lišty, tmely, šrouby a pod.</t>
  </si>
  <si>
    <t>VYBOURANI OTVORU VE STENE</t>
  </si>
  <si>
    <t>BETONOVE DO PLOCHY 2.25 dm2</t>
  </si>
  <si>
    <t xml:space="preserve"> Stena do 300mm</t>
  </si>
  <si>
    <t>ZAZDIVKA OTVORU O PLOSE DO</t>
  </si>
  <si>
    <t>2.25 dm2 VE ZDIVU</t>
  </si>
  <si>
    <t>ZABETONOVANI OTVORU O PLOSE</t>
  </si>
  <si>
    <t>DO 0.25 m2 VE STROPU</t>
  </si>
  <si>
    <t xml:space="preserve"> Vcetne vyztuze</t>
  </si>
  <si>
    <t>HODINOVE ZUCTOVACI SAZBY</t>
  </si>
  <si>
    <t xml:space="preserve"> Zabezpeceni pracoviste</t>
  </si>
  <si>
    <t>hod</t>
  </si>
  <si>
    <t xml:space="preserve"> Vyhledani pripojovaciho mista</t>
  </si>
  <si>
    <t xml:space="preserve"> Napojeni na stavajici zarizeni</t>
  </si>
  <si>
    <t xml:space="preserve"> Priprava ke komplexni zkousce</t>
  </si>
  <si>
    <t xml:space="preserve"> Zkusebni provoz</t>
  </si>
  <si>
    <t xml:space="preserve"> Zauceni obsluhy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</si>
  <si>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</si>
  <si>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</si>
  <si>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</si>
  <si>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</si>
  <si>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</si>
  <si>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</si>
  <si>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</si>
  <si>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</si>
  <si>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</si>
  <si>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</si>
  <si>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</si>
  <si>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</si>
  <si>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</si>
  <si>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</si>
  <si>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</si>
  <si>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</si>
  <si>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</si>
  <si>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</si>
  <si>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</si>
  <si>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</si>
  <si>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</si>
  <si>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</si>
  <si>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</si>
  <si>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</si>
  <si>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</si>
  <si>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</si>
  <si>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</si>
  <si>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</si>
  <si>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0,60% z pravé strany mezisoučtu 2</t>
  </si>
  <si>
    <t>Vedlejší náklady celkem</t>
  </si>
  <si>
    <t>Kompletační činnost</t>
  </si>
  <si>
    <t>Náklady celkem bez DPH</t>
  </si>
  <si>
    <t>Součty odstavců</t>
  </si>
  <si>
    <t>07. 2020</t>
  </si>
  <si>
    <t>Softstartér 17A IP20 7,5 kW 380...415 V AC, integrovaný by-pass, čas do 10s, elektronická ochrana proti přetížení motoru, DIN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</si>
</sst>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2" fillId="3" borderId="1" xfId="0" applyNumberFormat="1" applyFont="1" applyFill="1" applyBorder="1" applyAlignment="1">
      <alignment wrapText="1"/>
    </xf>
    <xf numFmtId="49" fontId="1" fillId="5" borderId="1" xfId="0" applyNumberFormat="1" applyFont="1" applyFill="1" applyBorder="1" applyAlignment="1">
      <alignment wrapText="1"/>
    </xf>
    <xf numFmtId="49" fontId="5" fillId="7" borderId="1" xfId="0" applyNumberFormat="1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workbookViewId="0"/>
  </sheetViews>
  <sheetFormatPr defaultRowHeight="15"/>
  <cols>
    <col min="1" max="1" width="28.42578125" style="1" bestFit="1" customWidth="1"/>
    <col min="2" max="2" width="69.28515625" style="1" bestFit="1" customWidth="1"/>
    <col min="3" max="3" width="9" style="8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 ht="26.25">
      <c r="A3" s="2" t="s">
        <v>4</v>
      </c>
      <c r="B3" s="4" t="s">
        <v>5</v>
      </c>
    </row>
    <row r="4" spans="1:2" ht="26.25">
      <c r="A4" s="2" t="s">
        <v>6</v>
      </c>
      <c r="B4" s="4" t="s">
        <v>7</v>
      </c>
    </row>
    <row r="5" spans="1:2">
      <c r="A5" s="2" t="s">
        <v>8</v>
      </c>
      <c r="B5" s="5" t="s">
        <v>9</v>
      </c>
    </row>
    <row r="6" spans="1:2">
      <c r="A6" s="2" t="s">
        <v>10</v>
      </c>
      <c r="B6" s="5" t="s">
        <v>11</v>
      </c>
    </row>
    <row r="7" spans="1:2">
      <c r="A7" s="2" t="s">
        <v>12</v>
      </c>
      <c r="B7" s="5" t="s">
        <v>13</v>
      </c>
    </row>
    <row r="8" spans="1:2">
      <c r="A8" s="2" t="s">
        <v>14</v>
      </c>
      <c r="B8" s="5" t="s">
        <v>15</v>
      </c>
    </row>
    <row r="9" spans="1:2">
      <c r="A9" s="2" t="s">
        <v>16</v>
      </c>
      <c r="B9" s="5" t="s">
        <v>17</v>
      </c>
    </row>
    <row r="10" spans="1:2">
      <c r="A10" s="2" t="s">
        <v>18</v>
      </c>
      <c r="B10" s="5" t="s">
        <v>15</v>
      </c>
    </row>
    <row r="11" spans="1:2">
      <c r="A11" s="2" t="s">
        <v>19</v>
      </c>
      <c r="B11" s="5" t="s">
        <v>261</v>
      </c>
    </row>
    <row r="12" spans="1:2">
      <c r="A12" s="2" t="s">
        <v>20</v>
      </c>
      <c r="B12" s="5" t="s">
        <v>21</v>
      </c>
    </row>
    <row r="13" spans="1:2">
      <c r="A13" s="2" t="s">
        <v>22</v>
      </c>
      <c r="B13" s="5" t="s">
        <v>15</v>
      </c>
    </row>
    <row r="14" spans="1:2">
      <c r="A14" s="2" t="s">
        <v>23</v>
      </c>
      <c r="B14" s="5" t="s">
        <v>24</v>
      </c>
    </row>
    <row r="15" spans="1:2">
      <c r="A15" s="2" t="s">
        <v>15</v>
      </c>
      <c r="B15" s="6" t="s">
        <v>15</v>
      </c>
    </row>
    <row r="16" spans="1:2">
      <c r="A16" s="2" t="s">
        <v>25</v>
      </c>
      <c r="B16" s="7" t="s">
        <v>26</v>
      </c>
    </row>
    <row r="17" spans="1:2">
      <c r="A17" s="2" t="s">
        <v>27</v>
      </c>
      <c r="B17" s="7" t="s">
        <v>28</v>
      </c>
    </row>
    <row r="18" spans="1:2">
      <c r="A18" s="2" t="s">
        <v>29</v>
      </c>
      <c r="B18" s="7" t="s">
        <v>30</v>
      </c>
    </row>
    <row r="19" spans="1:2">
      <c r="A19" s="2" t="s">
        <v>31</v>
      </c>
      <c r="B19" s="7" t="s">
        <v>32</v>
      </c>
    </row>
    <row r="20" spans="1:2">
      <c r="A20" s="2" t="s">
        <v>33</v>
      </c>
      <c r="B20" s="7" t="s">
        <v>32</v>
      </c>
    </row>
    <row r="21" spans="1:2">
      <c r="A21" s="2" t="s">
        <v>34</v>
      </c>
      <c r="B21" s="7" t="s">
        <v>32</v>
      </c>
    </row>
    <row r="22" spans="1:2">
      <c r="A22" s="2" t="s">
        <v>35</v>
      </c>
      <c r="B22" s="7" t="s">
        <v>32</v>
      </c>
    </row>
    <row r="23" spans="1:2">
      <c r="A23" s="2" t="s">
        <v>36</v>
      </c>
      <c r="B23" s="7" t="s">
        <v>37</v>
      </c>
    </row>
    <row r="24" spans="1:2">
      <c r="A24" s="2" t="s">
        <v>38</v>
      </c>
      <c r="B24" s="7" t="s">
        <v>39</v>
      </c>
    </row>
    <row r="25" spans="1:2">
      <c r="A25" s="2" t="s">
        <v>40</v>
      </c>
      <c r="B25" s="7" t="s">
        <v>32</v>
      </c>
    </row>
    <row r="26" spans="1:2">
      <c r="A26" s="2" t="s">
        <v>41</v>
      </c>
      <c r="B26" s="7" t="s">
        <v>42</v>
      </c>
    </row>
    <row r="27" spans="1:2">
      <c r="A27" s="2" t="s">
        <v>43</v>
      </c>
      <c r="B27" s="7" t="s">
        <v>32</v>
      </c>
    </row>
    <row r="28" spans="1:2">
      <c r="A28" s="2" t="s">
        <v>44</v>
      </c>
      <c r="B28" s="7" t="s">
        <v>32</v>
      </c>
    </row>
    <row r="29" spans="1:2">
      <c r="A29" s="2" t="s">
        <v>45</v>
      </c>
      <c r="B29" s="7" t="s">
        <v>32</v>
      </c>
    </row>
    <row r="30" spans="1:2">
      <c r="A30" s="2" t="s">
        <v>46</v>
      </c>
      <c r="B30" s="7" t="s">
        <v>32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2"/>
  <sheetViews>
    <sheetView workbookViewId="0"/>
  </sheetViews>
  <sheetFormatPr defaultRowHeight="15"/>
  <cols>
    <col min="1" max="1" width="39.28515625" style="1" bestFit="1" customWidth="1"/>
    <col min="2" max="2" width="9.85546875" style="9" bestFit="1" customWidth="1"/>
    <col min="3" max="3" width="11.28515625" style="9" bestFit="1" customWidth="1"/>
    <col min="5" max="5" width="9" style="8" customWidth="1"/>
  </cols>
  <sheetData>
    <row r="1" spans="1:3">
      <c r="A1" s="2" t="s">
        <v>0</v>
      </c>
      <c r="B1" s="10" t="s">
        <v>237</v>
      </c>
      <c r="C1" s="10" t="s">
        <v>238</v>
      </c>
    </row>
    <row r="2" spans="1:3">
      <c r="A2" s="5" t="s">
        <v>239</v>
      </c>
      <c r="B2" s="16"/>
      <c r="C2" s="16"/>
    </row>
    <row r="3" spans="1:3">
      <c r="A3" s="6" t="s">
        <v>240</v>
      </c>
      <c r="B3" s="12">
        <f>(Rozpočet!E105)</f>
        <v>0</v>
      </c>
      <c r="C3" s="12"/>
    </row>
    <row r="4" spans="1:3">
      <c r="A4" s="6" t="s">
        <v>241</v>
      </c>
      <c r="B4" s="12">
        <f>B3 * Parametry!B16 / 100</f>
        <v>0</v>
      </c>
      <c r="C4" s="12">
        <f>B3 * Parametry!B17 / 100</f>
        <v>0</v>
      </c>
    </row>
    <row r="5" spans="1:3">
      <c r="A5" s="6" t="s">
        <v>242</v>
      </c>
      <c r="B5" s="12"/>
      <c r="C5" s="12">
        <f>(Rozpočet!E217) + 0</f>
        <v>0</v>
      </c>
    </row>
    <row r="6" spans="1:3">
      <c r="A6" s="6" t="s">
        <v>243</v>
      </c>
      <c r="B6" s="12"/>
      <c r="C6" s="12">
        <f>(Rozpočet!G105) + (Rozpočet!G217) + 0</f>
        <v>0</v>
      </c>
    </row>
    <row r="7" spans="1:3">
      <c r="A7" s="7" t="s">
        <v>244</v>
      </c>
      <c r="B7" s="17">
        <f>B3 + B4</f>
        <v>0</v>
      </c>
      <c r="C7" s="17">
        <f>C3 + C4 + C5 + C6</f>
        <v>0</v>
      </c>
    </row>
    <row r="8" spans="1:3">
      <c r="A8" s="6" t="s">
        <v>245</v>
      </c>
      <c r="B8" s="12"/>
      <c r="C8" s="12">
        <f>(C5 + C6) * Parametry!B18 / 100</f>
        <v>0</v>
      </c>
    </row>
    <row r="9" spans="1:3">
      <c r="A9" s="6" t="s">
        <v>246</v>
      </c>
      <c r="B9" s="12"/>
      <c r="C9" s="12">
        <f>0 + 0</f>
        <v>0</v>
      </c>
    </row>
    <row r="10" spans="1:3">
      <c r="A10" s="6" t="s">
        <v>247</v>
      </c>
      <c r="B10" s="12"/>
      <c r="C10" s="12">
        <f>0 + 0</f>
        <v>0</v>
      </c>
    </row>
    <row r="11" spans="1:3">
      <c r="A11" s="6" t="s">
        <v>248</v>
      </c>
      <c r="B11" s="12"/>
      <c r="C11" s="12">
        <f>(C9 + C10) * Parametry!B19 / 100</f>
        <v>0</v>
      </c>
    </row>
    <row r="12" spans="1:3">
      <c r="A12" s="7" t="s">
        <v>249</v>
      </c>
      <c r="B12" s="17">
        <f>B7</f>
        <v>0</v>
      </c>
      <c r="C12" s="17">
        <f>C7 + C8 + C9 + C10 + C11</f>
        <v>0</v>
      </c>
    </row>
    <row r="13" spans="1:3">
      <c r="A13" s="6" t="s">
        <v>250</v>
      </c>
      <c r="B13" s="12"/>
      <c r="C13" s="12">
        <f>(B12 + C12) * Parametry!B20 / 100</f>
        <v>0</v>
      </c>
    </row>
    <row r="14" spans="1:3">
      <c r="A14" s="6" t="s">
        <v>251</v>
      </c>
      <c r="B14" s="12"/>
      <c r="C14" s="12">
        <f>(B12 + C12) * Parametry!B21 / 100</f>
        <v>0</v>
      </c>
    </row>
    <row r="15" spans="1:3">
      <c r="A15" s="6" t="s">
        <v>252</v>
      </c>
      <c r="B15" s="12"/>
      <c r="C15" s="12">
        <f>(B7 + C7) * Parametry!B22 / 100</f>
        <v>0</v>
      </c>
    </row>
    <row r="16" spans="1:3">
      <c r="A16" s="5" t="s">
        <v>253</v>
      </c>
      <c r="B16" s="16"/>
      <c r="C16" s="16">
        <f>B12 + C12 + C13 + C14 + C15</f>
        <v>0</v>
      </c>
    </row>
    <row r="17" spans="1:3">
      <c r="A17" s="6" t="s">
        <v>15</v>
      </c>
      <c r="B17" s="12"/>
      <c r="C17" s="12"/>
    </row>
    <row r="18" spans="1:3">
      <c r="A18" s="5" t="s">
        <v>254</v>
      </c>
      <c r="B18" s="16"/>
      <c r="C18" s="16"/>
    </row>
    <row r="19" spans="1:3">
      <c r="A19" s="6" t="s">
        <v>255</v>
      </c>
      <c r="B19" s="12"/>
      <c r="C19" s="12">
        <f>C12 * Parametry!B23 / 100</f>
        <v>0</v>
      </c>
    </row>
    <row r="20" spans="1:3">
      <c r="A20" s="6" t="s">
        <v>256</v>
      </c>
      <c r="B20" s="12"/>
      <c r="C20" s="12">
        <f>C12 * Parametry!B24 / 100</f>
        <v>0</v>
      </c>
    </row>
    <row r="21" spans="1:3">
      <c r="A21" s="5" t="s">
        <v>257</v>
      </c>
      <c r="B21" s="16"/>
      <c r="C21" s="16">
        <f>C19 + C20</f>
        <v>0</v>
      </c>
    </row>
    <row r="22" spans="1:3">
      <c r="A22" s="6" t="s">
        <v>258</v>
      </c>
      <c r="B22" s="12"/>
      <c r="C22" s="12">
        <f>Parametry!B25 * Parametry!B28 * (C16 * Parametry!B27)^Parametry!B26</f>
        <v>0</v>
      </c>
    </row>
    <row r="23" spans="1:3">
      <c r="A23" s="6" t="s">
        <v>15</v>
      </c>
      <c r="B23" s="12"/>
      <c r="C23" s="12"/>
    </row>
    <row r="24" spans="1:3">
      <c r="A24" s="3" t="s">
        <v>259</v>
      </c>
      <c r="B24" s="11"/>
      <c r="C24" s="11">
        <f>C16 + C21 + C22</f>
        <v>0</v>
      </c>
    </row>
    <row r="25" spans="1:3">
      <c r="A25" s="6" t="s">
        <v>15</v>
      </c>
      <c r="B25" s="12"/>
      <c r="C25" s="12"/>
    </row>
    <row r="26" spans="1:3">
      <c r="A26" s="5" t="s">
        <v>260</v>
      </c>
      <c r="B26" s="18" t="s">
        <v>49</v>
      </c>
      <c r="C26" s="18" t="s">
        <v>51</v>
      </c>
    </row>
    <row r="27" spans="1:3">
      <c r="A27" s="6" t="s">
        <v>54</v>
      </c>
      <c r="B27" s="12">
        <f>(Rozpočet!E57)</f>
        <v>0</v>
      </c>
      <c r="C27" s="12">
        <f>(Rozpočet!G57)</f>
        <v>0</v>
      </c>
    </row>
    <row r="28" spans="1:3">
      <c r="A28" s="6" t="s">
        <v>112</v>
      </c>
      <c r="B28" s="12">
        <f>(Rozpočet!E81)</f>
        <v>0</v>
      </c>
      <c r="C28" s="12">
        <f>(Rozpočet!G81)</f>
        <v>0</v>
      </c>
    </row>
    <row r="29" spans="1:3">
      <c r="A29" s="6" t="s">
        <v>120</v>
      </c>
      <c r="B29" s="12">
        <f>(Rozpočet!E100)</f>
        <v>0</v>
      </c>
      <c r="C29" s="12">
        <f>(Rozpočet!G100)</f>
        <v>0</v>
      </c>
    </row>
    <row r="30" spans="1:3">
      <c r="A30" s="6" t="s">
        <v>126</v>
      </c>
      <c r="B30" s="12">
        <f>(Rozpočet!E105)</f>
        <v>0</v>
      </c>
      <c r="C30" s="12">
        <f>(Rozpočet!G105)</f>
        <v>0</v>
      </c>
    </row>
    <row r="31" spans="1:3">
      <c r="A31" s="6" t="s">
        <v>128</v>
      </c>
      <c r="B31" s="12">
        <f>(Rozpočet!E217)</f>
        <v>0</v>
      </c>
      <c r="C31" s="12">
        <f>(Rozpočet!G217)</f>
        <v>0</v>
      </c>
    </row>
    <row r="32" spans="1:3">
      <c r="A32" s="6" t="s">
        <v>15</v>
      </c>
      <c r="B32" s="12"/>
      <c r="C32" s="1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17"/>
  <sheetViews>
    <sheetView tabSelected="1" topLeftCell="A31" workbookViewId="0">
      <selection activeCell="C41" sqref="C41"/>
    </sheetView>
  </sheetViews>
  <sheetFormatPr defaultRowHeight="15"/>
  <cols>
    <col min="1" max="1" width="47.7109375" style="19" customWidth="1"/>
    <col min="2" max="2" width="5" style="1" bestFit="1" customWidth="1"/>
    <col min="3" max="3" width="6.42578125" style="9" bestFit="1" customWidth="1"/>
    <col min="4" max="4" width="9.85546875" style="9" bestFit="1" customWidth="1"/>
    <col min="5" max="5" width="13.42578125" style="9" bestFit="1" customWidth="1"/>
    <col min="6" max="6" width="8.85546875" style="9" bestFit="1" customWidth="1"/>
    <col min="7" max="7" width="12.5703125" style="9" bestFit="1" customWidth="1"/>
    <col min="8" max="8" width="11.42578125" style="9" bestFit="1" customWidth="1"/>
    <col min="9" max="9" width="9" style="8" customWidth="1"/>
  </cols>
  <sheetData>
    <row r="1" spans="1:8">
      <c r="A1" s="20" t="s">
        <v>0</v>
      </c>
      <c r="B1" s="2" t="s">
        <v>47</v>
      </c>
      <c r="C1" s="10" t="s">
        <v>48</v>
      </c>
      <c r="D1" s="10" t="s">
        <v>49</v>
      </c>
      <c r="E1" s="10" t="s">
        <v>50</v>
      </c>
      <c r="F1" s="10" t="s">
        <v>51</v>
      </c>
      <c r="G1" s="10" t="s">
        <v>52</v>
      </c>
      <c r="H1" s="10" t="s">
        <v>53</v>
      </c>
    </row>
    <row r="2" spans="1:8">
      <c r="A2" s="21" t="s">
        <v>54</v>
      </c>
      <c r="B2" s="3" t="s">
        <v>15</v>
      </c>
      <c r="C2" s="11"/>
      <c r="D2" s="11"/>
      <c r="E2" s="11"/>
      <c r="F2" s="11"/>
      <c r="G2" s="11"/>
      <c r="H2" s="11"/>
    </row>
    <row r="3" spans="1:8" ht="24.75">
      <c r="A3" s="22" t="s">
        <v>55</v>
      </c>
      <c r="B3" s="6" t="s">
        <v>56</v>
      </c>
      <c r="C3" s="12">
        <v>2</v>
      </c>
      <c r="D3" s="12"/>
      <c r="E3" s="12">
        <f t="shared" ref="E3:E34" si="0">C3*D3</f>
        <v>0</v>
      </c>
      <c r="F3" s="12">
        <v>0</v>
      </c>
      <c r="G3" s="12">
        <f t="shared" ref="G3:G34" si="1">C3*F3</f>
        <v>0</v>
      </c>
      <c r="H3" s="12">
        <f t="shared" ref="H3:H34" si="2">E3+G3</f>
        <v>0</v>
      </c>
    </row>
    <row r="4" spans="1:8">
      <c r="A4" s="22" t="s">
        <v>57</v>
      </c>
      <c r="B4" s="6" t="s">
        <v>56</v>
      </c>
      <c r="C4" s="12">
        <v>2</v>
      </c>
      <c r="D4" s="12"/>
      <c r="E4" s="12">
        <f t="shared" si="0"/>
        <v>0</v>
      </c>
      <c r="F4" s="12">
        <v>0</v>
      </c>
      <c r="G4" s="12">
        <f t="shared" si="1"/>
        <v>0</v>
      </c>
      <c r="H4" s="12">
        <f t="shared" si="2"/>
        <v>0</v>
      </c>
    </row>
    <row r="5" spans="1:8">
      <c r="A5" s="22" t="s">
        <v>58</v>
      </c>
      <c r="B5" s="6" t="s">
        <v>56</v>
      </c>
      <c r="C5" s="12">
        <v>2</v>
      </c>
      <c r="D5" s="12"/>
      <c r="E5" s="12">
        <f t="shared" si="0"/>
        <v>0</v>
      </c>
      <c r="F5" s="12">
        <v>0</v>
      </c>
      <c r="G5" s="12">
        <f t="shared" si="1"/>
        <v>0</v>
      </c>
      <c r="H5" s="12">
        <f t="shared" si="2"/>
        <v>0</v>
      </c>
    </row>
    <row r="6" spans="1:8" ht="24.75">
      <c r="A6" s="22" t="s">
        <v>59</v>
      </c>
      <c r="B6" s="6" t="s">
        <v>56</v>
      </c>
      <c r="C6" s="12">
        <v>1</v>
      </c>
      <c r="D6" s="12"/>
      <c r="E6" s="12">
        <f t="shared" si="0"/>
        <v>0</v>
      </c>
      <c r="F6" s="12">
        <v>0</v>
      </c>
      <c r="G6" s="12">
        <f t="shared" si="1"/>
        <v>0</v>
      </c>
      <c r="H6" s="12">
        <f t="shared" si="2"/>
        <v>0</v>
      </c>
    </row>
    <row r="7" spans="1:8" ht="24.75">
      <c r="A7" s="22" t="s">
        <v>60</v>
      </c>
      <c r="B7" s="6" t="s">
        <v>61</v>
      </c>
      <c r="C7" s="12">
        <v>1</v>
      </c>
      <c r="D7" s="12"/>
      <c r="E7" s="12">
        <f t="shared" si="0"/>
        <v>0</v>
      </c>
      <c r="F7" s="12">
        <v>0</v>
      </c>
      <c r="G7" s="12">
        <f t="shared" si="1"/>
        <v>0</v>
      </c>
      <c r="H7" s="12">
        <f t="shared" si="2"/>
        <v>0</v>
      </c>
    </row>
    <row r="8" spans="1:8" ht="24.75">
      <c r="A8" s="22" t="s">
        <v>62</v>
      </c>
      <c r="B8" s="6" t="s">
        <v>63</v>
      </c>
      <c r="C8" s="12">
        <v>1</v>
      </c>
      <c r="D8" s="12"/>
      <c r="E8" s="12">
        <f t="shared" si="0"/>
        <v>0</v>
      </c>
      <c r="F8" s="12"/>
      <c r="G8" s="12">
        <f t="shared" si="1"/>
        <v>0</v>
      </c>
      <c r="H8" s="12">
        <f t="shared" si="2"/>
        <v>0</v>
      </c>
    </row>
    <row r="9" spans="1:8">
      <c r="A9" s="22" t="s">
        <v>64</v>
      </c>
      <c r="B9" s="6" t="s">
        <v>56</v>
      </c>
      <c r="C9" s="12">
        <v>1</v>
      </c>
      <c r="D9" s="12"/>
      <c r="E9" s="12">
        <f t="shared" si="0"/>
        <v>0</v>
      </c>
      <c r="F9" s="12"/>
      <c r="G9" s="12">
        <f t="shared" si="1"/>
        <v>0</v>
      </c>
      <c r="H9" s="12">
        <f t="shared" si="2"/>
        <v>0</v>
      </c>
    </row>
    <row r="10" spans="1:8">
      <c r="A10" s="22" t="s">
        <v>65</v>
      </c>
      <c r="B10" s="6" t="s">
        <v>56</v>
      </c>
      <c r="C10" s="12">
        <v>3</v>
      </c>
      <c r="D10" s="12"/>
      <c r="E10" s="12">
        <f t="shared" si="0"/>
        <v>0</v>
      </c>
      <c r="F10" s="12"/>
      <c r="G10" s="12">
        <f t="shared" si="1"/>
        <v>0</v>
      </c>
      <c r="H10" s="12">
        <f t="shared" si="2"/>
        <v>0</v>
      </c>
    </row>
    <row r="11" spans="1:8" ht="24.75">
      <c r="A11" s="22" t="s">
        <v>66</v>
      </c>
      <c r="B11" s="6" t="s">
        <v>56</v>
      </c>
      <c r="C11" s="12">
        <v>1</v>
      </c>
      <c r="D11" s="12"/>
      <c r="E11" s="12">
        <f t="shared" si="0"/>
        <v>0</v>
      </c>
      <c r="F11" s="12"/>
      <c r="G11" s="12">
        <f t="shared" si="1"/>
        <v>0</v>
      </c>
      <c r="H11" s="12">
        <f t="shared" si="2"/>
        <v>0</v>
      </c>
    </row>
    <row r="12" spans="1:8">
      <c r="A12" s="22" t="s">
        <v>67</v>
      </c>
      <c r="B12" s="6" t="s">
        <v>56</v>
      </c>
      <c r="C12" s="12">
        <v>7</v>
      </c>
      <c r="D12" s="12"/>
      <c r="E12" s="12">
        <f t="shared" si="0"/>
        <v>0</v>
      </c>
      <c r="F12" s="12"/>
      <c r="G12" s="12">
        <f t="shared" si="1"/>
        <v>0</v>
      </c>
      <c r="H12" s="12">
        <f t="shared" si="2"/>
        <v>0</v>
      </c>
    </row>
    <row r="13" spans="1:8">
      <c r="A13" s="22" t="s">
        <v>68</v>
      </c>
      <c r="B13" s="6" t="s">
        <v>56</v>
      </c>
      <c r="C13" s="12">
        <v>2</v>
      </c>
      <c r="D13" s="12"/>
      <c r="E13" s="12">
        <f t="shared" si="0"/>
        <v>0</v>
      </c>
      <c r="F13" s="12"/>
      <c r="G13" s="12">
        <f t="shared" si="1"/>
        <v>0</v>
      </c>
      <c r="H13" s="12">
        <f t="shared" si="2"/>
        <v>0</v>
      </c>
    </row>
    <row r="14" spans="1:8">
      <c r="A14" s="22" t="s">
        <v>69</v>
      </c>
      <c r="B14" s="6" t="s">
        <v>56</v>
      </c>
      <c r="C14" s="12">
        <v>1</v>
      </c>
      <c r="D14" s="12"/>
      <c r="E14" s="12">
        <f t="shared" si="0"/>
        <v>0</v>
      </c>
      <c r="F14" s="12"/>
      <c r="G14" s="12">
        <f t="shared" si="1"/>
        <v>0</v>
      </c>
      <c r="H14" s="12">
        <f t="shared" si="2"/>
        <v>0</v>
      </c>
    </row>
    <row r="15" spans="1:8">
      <c r="A15" s="22" t="s">
        <v>70</v>
      </c>
      <c r="B15" s="6" t="s">
        <v>56</v>
      </c>
      <c r="C15" s="12">
        <v>3</v>
      </c>
      <c r="D15" s="12"/>
      <c r="E15" s="12">
        <f t="shared" si="0"/>
        <v>0</v>
      </c>
      <c r="F15" s="12"/>
      <c r="G15" s="12">
        <f t="shared" si="1"/>
        <v>0</v>
      </c>
      <c r="H15" s="12">
        <f t="shared" si="2"/>
        <v>0</v>
      </c>
    </row>
    <row r="16" spans="1:8">
      <c r="A16" s="22" t="s">
        <v>71</v>
      </c>
      <c r="B16" s="6" t="s">
        <v>56</v>
      </c>
      <c r="C16" s="12">
        <v>1</v>
      </c>
      <c r="D16" s="12"/>
      <c r="E16" s="12">
        <f t="shared" si="0"/>
        <v>0</v>
      </c>
      <c r="F16" s="12"/>
      <c r="G16" s="12">
        <f t="shared" si="1"/>
        <v>0</v>
      </c>
      <c r="H16" s="12">
        <f t="shared" si="2"/>
        <v>0</v>
      </c>
    </row>
    <row r="17" spans="1:8">
      <c r="A17" s="22" t="s">
        <v>72</v>
      </c>
      <c r="B17" s="6" t="s">
        <v>56</v>
      </c>
      <c r="C17" s="12">
        <v>1</v>
      </c>
      <c r="D17" s="12"/>
      <c r="E17" s="12">
        <f t="shared" si="0"/>
        <v>0</v>
      </c>
      <c r="F17" s="12"/>
      <c r="G17" s="12">
        <f t="shared" si="1"/>
        <v>0</v>
      </c>
      <c r="H17" s="12">
        <f t="shared" si="2"/>
        <v>0</v>
      </c>
    </row>
    <row r="18" spans="1:8">
      <c r="A18" s="22" t="s">
        <v>73</v>
      </c>
      <c r="B18" s="6" t="s">
        <v>56</v>
      </c>
      <c r="C18" s="12">
        <v>1</v>
      </c>
      <c r="D18" s="12"/>
      <c r="E18" s="12">
        <f t="shared" si="0"/>
        <v>0</v>
      </c>
      <c r="F18" s="12"/>
      <c r="G18" s="12">
        <f t="shared" si="1"/>
        <v>0</v>
      </c>
      <c r="H18" s="12">
        <f t="shared" si="2"/>
        <v>0</v>
      </c>
    </row>
    <row r="19" spans="1:8">
      <c r="A19" s="22" t="s">
        <v>74</v>
      </c>
      <c r="B19" s="6" t="s">
        <v>56</v>
      </c>
      <c r="C19" s="12">
        <v>1</v>
      </c>
      <c r="D19" s="12"/>
      <c r="E19" s="12">
        <f t="shared" si="0"/>
        <v>0</v>
      </c>
      <c r="F19" s="12"/>
      <c r="G19" s="12">
        <f t="shared" si="1"/>
        <v>0</v>
      </c>
      <c r="H19" s="12">
        <f t="shared" si="2"/>
        <v>0</v>
      </c>
    </row>
    <row r="20" spans="1:8">
      <c r="A20" s="22" t="s">
        <v>75</v>
      </c>
      <c r="B20" s="6" t="s">
        <v>56</v>
      </c>
      <c r="C20" s="12">
        <v>1</v>
      </c>
      <c r="D20" s="12"/>
      <c r="E20" s="12">
        <f t="shared" si="0"/>
        <v>0</v>
      </c>
      <c r="F20" s="12"/>
      <c r="G20" s="12">
        <f t="shared" si="1"/>
        <v>0</v>
      </c>
      <c r="H20" s="12">
        <f t="shared" si="2"/>
        <v>0</v>
      </c>
    </row>
    <row r="21" spans="1:8">
      <c r="A21" s="22" t="s">
        <v>76</v>
      </c>
      <c r="B21" s="6" t="s">
        <v>56</v>
      </c>
      <c r="C21" s="12">
        <v>2</v>
      </c>
      <c r="D21" s="12"/>
      <c r="E21" s="12">
        <f t="shared" si="0"/>
        <v>0</v>
      </c>
      <c r="F21" s="12"/>
      <c r="G21" s="12">
        <f t="shared" si="1"/>
        <v>0</v>
      </c>
      <c r="H21" s="12">
        <f t="shared" si="2"/>
        <v>0</v>
      </c>
    </row>
    <row r="22" spans="1:8" ht="24.75">
      <c r="A22" s="22" t="s">
        <v>77</v>
      </c>
      <c r="B22" s="6" t="s">
        <v>56</v>
      </c>
      <c r="C22" s="12">
        <v>3</v>
      </c>
      <c r="D22" s="12"/>
      <c r="E22" s="12">
        <f t="shared" si="0"/>
        <v>0</v>
      </c>
      <c r="F22" s="12"/>
      <c r="G22" s="12">
        <f t="shared" si="1"/>
        <v>0</v>
      </c>
      <c r="H22" s="12">
        <f t="shared" si="2"/>
        <v>0</v>
      </c>
    </row>
    <row r="23" spans="1:8" ht="24.75">
      <c r="A23" s="22" t="s">
        <v>78</v>
      </c>
      <c r="B23" s="6" t="s">
        <v>56</v>
      </c>
      <c r="C23" s="12">
        <v>10</v>
      </c>
      <c r="D23" s="12"/>
      <c r="E23" s="12">
        <f t="shared" si="0"/>
        <v>0</v>
      </c>
      <c r="F23" s="12"/>
      <c r="G23" s="12">
        <f t="shared" si="1"/>
        <v>0</v>
      </c>
      <c r="H23" s="12">
        <f t="shared" si="2"/>
        <v>0</v>
      </c>
    </row>
    <row r="24" spans="1:8">
      <c r="A24" s="22" t="s">
        <v>79</v>
      </c>
      <c r="B24" s="6" t="s">
        <v>56</v>
      </c>
      <c r="C24" s="12">
        <v>17</v>
      </c>
      <c r="D24" s="12"/>
      <c r="E24" s="12">
        <f t="shared" si="0"/>
        <v>0</v>
      </c>
      <c r="F24" s="12"/>
      <c r="G24" s="12">
        <f t="shared" si="1"/>
        <v>0</v>
      </c>
      <c r="H24" s="12">
        <f t="shared" si="2"/>
        <v>0</v>
      </c>
    </row>
    <row r="25" spans="1:8">
      <c r="A25" s="22" t="s">
        <v>80</v>
      </c>
      <c r="B25" s="6" t="s">
        <v>56</v>
      </c>
      <c r="C25" s="12">
        <v>2</v>
      </c>
      <c r="D25" s="12"/>
      <c r="E25" s="12">
        <f t="shared" si="0"/>
        <v>0</v>
      </c>
      <c r="F25" s="12"/>
      <c r="G25" s="12">
        <f t="shared" si="1"/>
        <v>0</v>
      </c>
      <c r="H25" s="12">
        <f t="shared" si="2"/>
        <v>0</v>
      </c>
    </row>
    <row r="26" spans="1:8" ht="36.75">
      <c r="A26" s="22" t="s">
        <v>81</v>
      </c>
      <c r="B26" s="6" t="s">
        <v>56</v>
      </c>
      <c r="C26" s="12">
        <v>1</v>
      </c>
      <c r="D26" s="12"/>
      <c r="E26" s="12">
        <f t="shared" si="0"/>
        <v>0</v>
      </c>
      <c r="F26" s="12"/>
      <c r="G26" s="12">
        <f t="shared" si="1"/>
        <v>0</v>
      </c>
      <c r="H26" s="12">
        <f t="shared" si="2"/>
        <v>0</v>
      </c>
    </row>
    <row r="27" spans="1:8">
      <c r="A27" s="22" t="s">
        <v>82</v>
      </c>
      <c r="B27" s="6" t="s">
        <v>56</v>
      </c>
      <c r="C27" s="12">
        <v>13</v>
      </c>
      <c r="D27" s="12"/>
      <c r="E27" s="12">
        <f t="shared" si="0"/>
        <v>0</v>
      </c>
      <c r="F27" s="12"/>
      <c r="G27" s="12">
        <f t="shared" si="1"/>
        <v>0</v>
      </c>
      <c r="H27" s="12">
        <f t="shared" si="2"/>
        <v>0</v>
      </c>
    </row>
    <row r="28" spans="1:8">
      <c r="A28" s="22" t="s">
        <v>83</v>
      </c>
      <c r="B28" s="6" t="s">
        <v>56</v>
      </c>
      <c r="C28" s="12">
        <v>1</v>
      </c>
      <c r="D28" s="12"/>
      <c r="E28" s="12">
        <f t="shared" si="0"/>
        <v>0</v>
      </c>
      <c r="F28" s="12"/>
      <c r="G28" s="12">
        <f t="shared" si="1"/>
        <v>0</v>
      </c>
      <c r="H28" s="12">
        <f t="shared" si="2"/>
        <v>0</v>
      </c>
    </row>
    <row r="29" spans="1:8">
      <c r="A29" s="22" t="s">
        <v>84</v>
      </c>
      <c r="B29" s="6" t="s">
        <v>56</v>
      </c>
      <c r="C29" s="12">
        <v>1</v>
      </c>
      <c r="D29" s="12"/>
      <c r="E29" s="12">
        <f t="shared" si="0"/>
        <v>0</v>
      </c>
      <c r="F29" s="12"/>
      <c r="G29" s="12">
        <f t="shared" si="1"/>
        <v>0</v>
      </c>
      <c r="H29" s="12">
        <f t="shared" si="2"/>
        <v>0</v>
      </c>
    </row>
    <row r="30" spans="1:8">
      <c r="A30" s="22" t="s">
        <v>85</v>
      </c>
      <c r="B30" s="6" t="s">
        <v>56</v>
      </c>
      <c r="C30" s="12">
        <v>2</v>
      </c>
      <c r="D30" s="12"/>
      <c r="E30" s="12">
        <f t="shared" si="0"/>
        <v>0</v>
      </c>
      <c r="F30" s="12"/>
      <c r="G30" s="12">
        <f t="shared" si="1"/>
        <v>0</v>
      </c>
      <c r="H30" s="12">
        <f t="shared" si="2"/>
        <v>0</v>
      </c>
    </row>
    <row r="31" spans="1:8">
      <c r="A31" s="22" t="s">
        <v>86</v>
      </c>
      <c r="B31" s="6" t="s">
        <v>56</v>
      </c>
      <c r="C31" s="12">
        <v>17</v>
      </c>
      <c r="D31" s="12"/>
      <c r="E31" s="12">
        <f t="shared" si="0"/>
        <v>0</v>
      </c>
      <c r="F31" s="12"/>
      <c r="G31" s="12">
        <f t="shared" si="1"/>
        <v>0</v>
      </c>
      <c r="H31" s="12">
        <f t="shared" si="2"/>
        <v>0</v>
      </c>
    </row>
    <row r="32" spans="1:8">
      <c r="A32" s="22" t="s">
        <v>87</v>
      </c>
      <c r="B32" s="6" t="s">
        <v>56</v>
      </c>
      <c r="C32" s="12">
        <v>5</v>
      </c>
      <c r="D32" s="12"/>
      <c r="E32" s="12">
        <f t="shared" si="0"/>
        <v>0</v>
      </c>
      <c r="F32" s="12"/>
      <c r="G32" s="12">
        <f t="shared" si="1"/>
        <v>0</v>
      </c>
      <c r="H32" s="12">
        <f t="shared" si="2"/>
        <v>0</v>
      </c>
    </row>
    <row r="33" spans="1:8">
      <c r="A33" s="22" t="s">
        <v>88</v>
      </c>
      <c r="B33" s="6" t="s">
        <v>56</v>
      </c>
      <c r="C33" s="12">
        <v>5</v>
      </c>
      <c r="D33" s="12"/>
      <c r="E33" s="12">
        <f t="shared" si="0"/>
        <v>0</v>
      </c>
      <c r="F33" s="12"/>
      <c r="G33" s="12">
        <f t="shared" si="1"/>
        <v>0</v>
      </c>
      <c r="H33" s="12">
        <f t="shared" si="2"/>
        <v>0</v>
      </c>
    </row>
    <row r="34" spans="1:8">
      <c r="A34" s="22" t="s">
        <v>89</v>
      </c>
      <c r="B34" s="6" t="s">
        <v>56</v>
      </c>
      <c r="C34" s="12">
        <v>34</v>
      </c>
      <c r="D34" s="12"/>
      <c r="E34" s="12">
        <f t="shared" si="0"/>
        <v>0</v>
      </c>
      <c r="F34" s="12"/>
      <c r="G34" s="12">
        <f t="shared" si="1"/>
        <v>0</v>
      </c>
      <c r="H34" s="12">
        <f t="shared" si="2"/>
        <v>0</v>
      </c>
    </row>
    <row r="35" spans="1:8">
      <c r="A35" s="22" t="s">
        <v>90</v>
      </c>
      <c r="B35" s="6" t="s">
        <v>56</v>
      </c>
      <c r="C35" s="12">
        <v>34</v>
      </c>
      <c r="D35" s="12"/>
      <c r="E35" s="12">
        <f t="shared" ref="E35:E56" si="3">C35*D35</f>
        <v>0</v>
      </c>
      <c r="F35" s="12"/>
      <c r="G35" s="12">
        <f t="shared" ref="G35:G56" si="4">C35*F35</f>
        <v>0</v>
      </c>
      <c r="H35" s="12">
        <f t="shared" ref="H35:H56" si="5">E35+G35</f>
        <v>0</v>
      </c>
    </row>
    <row r="36" spans="1:8">
      <c r="A36" s="22" t="s">
        <v>91</v>
      </c>
      <c r="B36" s="6" t="s">
        <v>56</v>
      </c>
      <c r="C36" s="12">
        <v>11</v>
      </c>
      <c r="D36" s="12"/>
      <c r="E36" s="12">
        <f t="shared" si="3"/>
        <v>0</v>
      </c>
      <c r="F36" s="12"/>
      <c r="G36" s="12">
        <f t="shared" si="4"/>
        <v>0</v>
      </c>
      <c r="H36" s="12">
        <f t="shared" si="5"/>
        <v>0</v>
      </c>
    </row>
    <row r="37" spans="1:8">
      <c r="A37" s="22" t="s">
        <v>92</v>
      </c>
      <c r="B37" s="6" t="s">
        <v>56</v>
      </c>
      <c r="C37" s="12">
        <v>2</v>
      </c>
      <c r="D37" s="12"/>
      <c r="E37" s="12">
        <f t="shared" si="3"/>
        <v>0</v>
      </c>
      <c r="F37" s="12"/>
      <c r="G37" s="12">
        <f t="shared" si="4"/>
        <v>0</v>
      </c>
      <c r="H37" s="12">
        <f t="shared" si="5"/>
        <v>0</v>
      </c>
    </row>
    <row r="38" spans="1:8">
      <c r="A38" s="22" t="s">
        <v>93</v>
      </c>
      <c r="B38" s="6" t="s">
        <v>56</v>
      </c>
      <c r="C38" s="12">
        <v>13</v>
      </c>
      <c r="D38" s="12"/>
      <c r="E38" s="12">
        <f t="shared" si="3"/>
        <v>0</v>
      </c>
      <c r="F38" s="12"/>
      <c r="G38" s="12">
        <f t="shared" si="4"/>
        <v>0</v>
      </c>
      <c r="H38" s="12">
        <f t="shared" si="5"/>
        <v>0</v>
      </c>
    </row>
    <row r="39" spans="1:8" ht="36.75">
      <c r="A39" s="22" t="s">
        <v>94</v>
      </c>
      <c r="B39" s="6" t="s">
        <v>56</v>
      </c>
      <c r="C39" s="12">
        <v>1</v>
      </c>
      <c r="D39" s="12"/>
      <c r="E39" s="12">
        <f t="shared" si="3"/>
        <v>0</v>
      </c>
      <c r="F39" s="12"/>
      <c r="G39" s="12">
        <f t="shared" si="4"/>
        <v>0</v>
      </c>
      <c r="H39" s="12">
        <f t="shared" si="5"/>
        <v>0</v>
      </c>
    </row>
    <row r="40" spans="1:8" ht="36.75">
      <c r="A40" s="22" t="s">
        <v>262</v>
      </c>
      <c r="B40" s="6" t="s">
        <v>56</v>
      </c>
      <c r="C40" s="12">
        <v>1</v>
      </c>
      <c r="D40" s="12"/>
      <c r="E40" s="12">
        <f t="shared" ref="E40" si="6">C40*D40</f>
        <v>0</v>
      </c>
      <c r="F40" s="12"/>
      <c r="G40" s="12">
        <f t="shared" ref="G40" si="7">C40*F40</f>
        <v>0</v>
      </c>
      <c r="H40" s="12">
        <f t="shared" ref="H40" si="8">E40+G40</f>
        <v>0</v>
      </c>
    </row>
    <row r="41" spans="1:8" ht="36.75">
      <c r="A41" s="22" t="s">
        <v>95</v>
      </c>
      <c r="B41" s="6" t="s">
        <v>56</v>
      </c>
      <c r="C41" s="12">
        <v>2</v>
      </c>
      <c r="D41" s="12"/>
      <c r="E41" s="12">
        <f t="shared" si="3"/>
        <v>0</v>
      </c>
      <c r="F41" s="12"/>
      <c r="G41" s="12">
        <f t="shared" si="4"/>
        <v>0</v>
      </c>
      <c r="H41" s="12">
        <f t="shared" si="5"/>
        <v>0</v>
      </c>
    </row>
    <row r="42" spans="1:8" ht="24.75">
      <c r="A42" s="22" t="s">
        <v>96</v>
      </c>
      <c r="B42" s="6" t="s">
        <v>56</v>
      </c>
      <c r="C42" s="12">
        <v>1</v>
      </c>
      <c r="D42" s="12"/>
      <c r="E42" s="12">
        <f t="shared" si="3"/>
        <v>0</v>
      </c>
      <c r="F42" s="12"/>
      <c r="G42" s="12">
        <f t="shared" si="4"/>
        <v>0</v>
      </c>
      <c r="H42" s="12">
        <f t="shared" si="5"/>
        <v>0</v>
      </c>
    </row>
    <row r="43" spans="1:8">
      <c r="A43" s="22" t="s">
        <v>97</v>
      </c>
      <c r="B43" s="6" t="s">
        <v>56</v>
      </c>
      <c r="C43" s="12">
        <v>1</v>
      </c>
      <c r="D43" s="12"/>
      <c r="E43" s="12">
        <f t="shared" si="3"/>
        <v>0</v>
      </c>
      <c r="F43" s="12"/>
      <c r="G43" s="12">
        <f t="shared" si="4"/>
        <v>0</v>
      </c>
      <c r="H43" s="12">
        <f t="shared" si="5"/>
        <v>0</v>
      </c>
    </row>
    <row r="44" spans="1:8" ht="24.75">
      <c r="A44" s="22" t="s">
        <v>98</v>
      </c>
      <c r="B44" s="6" t="s">
        <v>56</v>
      </c>
      <c r="C44" s="12">
        <v>18</v>
      </c>
      <c r="D44" s="12"/>
      <c r="E44" s="12">
        <f t="shared" si="3"/>
        <v>0</v>
      </c>
      <c r="F44" s="12"/>
      <c r="G44" s="12">
        <f t="shared" si="4"/>
        <v>0</v>
      </c>
      <c r="H44" s="12">
        <f t="shared" si="5"/>
        <v>0</v>
      </c>
    </row>
    <row r="45" spans="1:8" ht="24.75">
      <c r="A45" s="22" t="s">
        <v>99</v>
      </c>
      <c r="B45" s="6" t="s">
        <v>56</v>
      </c>
      <c r="C45" s="12">
        <v>27</v>
      </c>
      <c r="D45" s="12"/>
      <c r="E45" s="12">
        <f t="shared" si="3"/>
        <v>0</v>
      </c>
      <c r="F45" s="12"/>
      <c r="G45" s="12">
        <f t="shared" si="4"/>
        <v>0</v>
      </c>
      <c r="H45" s="12">
        <f t="shared" si="5"/>
        <v>0</v>
      </c>
    </row>
    <row r="46" spans="1:8">
      <c r="A46" s="22" t="s">
        <v>100</v>
      </c>
      <c r="B46" s="6" t="s">
        <v>56</v>
      </c>
      <c r="C46" s="12">
        <v>3</v>
      </c>
      <c r="D46" s="12"/>
      <c r="E46" s="12">
        <f t="shared" si="3"/>
        <v>0</v>
      </c>
      <c r="F46" s="12"/>
      <c r="G46" s="12">
        <f t="shared" si="4"/>
        <v>0</v>
      </c>
      <c r="H46" s="12">
        <f t="shared" si="5"/>
        <v>0</v>
      </c>
    </row>
    <row r="47" spans="1:8" ht="24.75">
      <c r="A47" s="22" t="s">
        <v>101</v>
      </c>
      <c r="B47" s="6" t="s">
        <v>56</v>
      </c>
      <c r="C47" s="12">
        <v>1</v>
      </c>
      <c r="D47" s="12"/>
      <c r="E47" s="12">
        <f t="shared" si="3"/>
        <v>0</v>
      </c>
      <c r="F47" s="12"/>
      <c r="G47" s="12">
        <f t="shared" si="4"/>
        <v>0</v>
      </c>
      <c r="H47" s="12">
        <f t="shared" si="5"/>
        <v>0</v>
      </c>
    </row>
    <row r="48" spans="1:8" ht="24.75">
      <c r="A48" s="22" t="s">
        <v>102</v>
      </c>
      <c r="B48" s="6" t="s">
        <v>56</v>
      </c>
      <c r="C48" s="12">
        <v>23</v>
      </c>
      <c r="D48" s="12"/>
      <c r="E48" s="12">
        <f t="shared" si="3"/>
        <v>0</v>
      </c>
      <c r="F48" s="12"/>
      <c r="G48" s="12">
        <f t="shared" si="4"/>
        <v>0</v>
      </c>
      <c r="H48" s="12">
        <f t="shared" si="5"/>
        <v>0</v>
      </c>
    </row>
    <row r="49" spans="1:8" ht="24.75">
      <c r="A49" s="22" t="s">
        <v>103</v>
      </c>
      <c r="B49" s="6" t="s">
        <v>56</v>
      </c>
      <c r="C49" s="12">
        <v>5</v>
      </c>
      <c r="D49" s="12"/>
      <c r="E49" s="12">
        <f t="shared" si="3"/>
        <v>0</v>
      </c>
      <c r="F49" s="12"/>
      <c r="G49" s="12">
        <f t="shared" si="4"/>
        <v>0</v>
      </c>
      <c r="H49" s="12">
        <f t="shared" si="5"/>
        <v>0</v>
      </c>
    </row>
    <row r="50" spans="1:8" ht="24.75">
      <c r="A50" s="22" t="s">
        <v>104</v>
      </c>
      <c r="B50" s="6" t="s">
        <v>56</v>
      </c>
      <c r="C50" s="12">
        <v>2</v>
      </c>
      <c r="D50" s="12"/>
      <c r="E50" s="12">
        <f t="shared" si="3"/>
        <v>0</v>
      </c>
      <c r="F50" s="12"/>
      <c r="G50" s="12">
        <f t="shared" si="4"/>
        <v>0</v>
      </c>
      <c r="H50" s="12">
        <f t="shared" si="5"/>
        <v>0</v>
      </c>
    </row>
    <row r="51" spans="1:8">
      <c r="A51" s="22" t="s">
        <v>105</v>
      </c>
      <c r="B51" s="6" t="s">
        <v>56</v>
      </c>
      <c r="C51" s="12">
        <v>195</v>
      </c>
      <c r="D51" s="12"/>
      <c r="E51" s="12">
        <f t="shared" si="3"/>
        <v>0</v>
      </c>
      <c r="F51" s="12"/>
      <c r="G51" s="12">
        <f t="shared" si="4"/>
        <v>0</v>
      </c>
      <c r="H51" s="12">
        <f t="shared" si="5"/>
        <v>0</v>
      </c>
    </row>
    <row r="52" spans="1:8">
      <c r="A52" s="22" t="s">
        <v>106</v>
      </c>
      <c r="B52" s="6" t="s">
        <v>56</v>
      </c>
      <c r="C52" s="12">
        <v>34</v>
      </c>
      <c r="D52" s="12"/>
      <c r="E52" s="12">
        <f t="shared" si="3"/>
        <v>0</v>
      </c>
      <c r="F52" s="12"/>
      <c r="G52" s="12">
        <f t="shared" si="4"/>
        <v>0</v>
      </c>
      <c r="H52" s="12">
        <f t="shared" si="5"/>
        <v>0</v>
      </c>
    </row>
    <row r="53" spans="1:8">
      <c r="A53" s="22" t="s">
        <v>107</v>
      </c>
      <c r="B53" s="6" t="s">
        <v>56</v>
      </c>
      <c r="C53" s="12">
        <v>35</v>
      </c>
      <c r="D53" s="12"/>
      <c r="E53" s="12">
        <f t="shared" si="3"/>
        <v>0</v>
      </c>
      <c r="F53" s="12"/>
      <c r="G53" s="12">
        <f t="shared" si="4"/>
        <v>0</v>
      </c>
      <c r="H53" s="12">
        <f t="shared" si="5"/>
        <v>0</v>
      </c>
    </row>
    <row r="54" spans="1:8">
      <c r="A54" s="22" t="s">
        <v>108</v>
      </c>
      <c r="B54" s="6" t="s">
        <v>56</v>
      </c>
      <c r="C54" s="12">
        <v>5</v>
      </c>
      <c r="D54" s="12"/>
      <c r="E54" s="12">
        <f t="shared" si="3"/>
        <v>0</v>
      </c>
      <c r="F54" s="12"/>
      <c r="G54" s="12">
        <f t="shared" si="4"/>
        <v>0</v>
      </c>
      <c r="H54" s="12">
        <f t="shared" si="5"/>
        <v>0</v>
      </c>
    </row>
    <row r="55" spans="1:8">
      <c r="A55" s="22" t="s">
        <v>109</v>
      </c>
      <c r="B55" s="6" t="s">
        <v>56</v>
      </c>
      <c r="C55" s="12">
        <v>9</v>
      </c>
      <c r="D55" s="12"/>
      <c r="E55" s="12">
        <f t="shared" si="3"/>
        <v>0</v>
      </c>
      <c r="F55" s="12"/>
      <c r="G55" s="12">
        <f t="shared" si="4"/>
        <v>0</v>
      </c>
      <c r="H55" s="12">
        <f t="shared" si="5"/>
        <v>0</v>
      </c>
    </row>
    <row r="56" spans="1:8" ht="24.75">
      <c r="A56" s="22" t="s">
        <v>110</v>
      </c>
      <c r="B56" s="6" t="s">
        <v>63</v>
      </c>
      <c r="C56" s="12">
        <v>1</v>
      </c>
      <c r="D56" s="12"/>
      <c r="E56" s="12">
        <f t="shared" si="3"/>
        <v>0</v>
      </c>
      <c r="F56" s="12"/>
      <c r="G56" s="12">
        <f t="shared" si="4"/>
        <v>0</v>
      </c>
      <c r="H56" s="12">
        <f t="shared" si="5"/>
        <v>0</v>
      </c>
    </row>
    <row r="57" spans="1:8">
      <c r="A57" s="21" t="s">
        <v>111</v>
      </c>
      <c r="B57" s="3" t="s">
        <v>15</v>
      </c>
      <c r="C57" s="11"/>
      <c r="D57" s="11"/>
      <c r="E57" s="11">
        <f>SUM(E3:E56)</f>
        <v>0</v>
      </c>
      <c r="F57" s="11"/>
      <c r="G57" s="11">
        <f>SUM(G3:G56)</f>
        <v>0</v>
      </c>
      <c r="H57" s="11">
        <f>SUM(H3:H56)</f>
        <v>0</v>
      </c>
    </row>
    <row r="58" spans="1:8">
      <c r="A58" s="21" t="s">
        <v>112</v>
      </c>
      <c r="B58" s="3" t="s">
        <v>15</v>
      </c>
      <c r="C58" s="11"/>
      <c r="D58" s="11"/>
      <c r="E58" s="11"/>
      <c r="F58" s="11"/>
      <c r="G58" s="11"/>
      <c r="H58" s="11"/>
    </row>
    <row r="59" spans="1:8" ht="24.75">
      <c r="A59" s="22" t="s">
        <v>113</v>
      </c>
      <c r="B59" s="6" t="s">
        <v>56</v>
      </c>
      <c r="C59" s="12">
        <v>1</v>
      </c>
      <c r="D59" s="12"/>
      <c r="E59" s="12">
        <f t="shared" ref="E59:E80" si="9">C59*D59</f>
        <v>0</v>
      </c>
      <c r="F59" s="12"/>
      <c r="G59" s="12">
        <f t="shared" ref="G59:G80" si="10">C59*F59</f>
        <v>0</v>
      </c>
      <c r="H59" s="12">
        <f t="shared" ref="H59:H80" si="11">E59+G59</f>
        <v>0</v>
      </c>
    </row>
    <row r="60" spans="1:8">
      <c r="A60" s="22" t="s">
        <v>114</v>
      </c>
      <c r="B60" s="6" t="s">
        <v>56</v>
      </c>
      <c r="C60" s="12">
        <v>1</v>
      </c>
      <c r="D60" s="12"/>
      <c r="E60" s="12">
        <f t="shared" si="9"/>
        <v>0</v>
      </c>
      <c r="F60" s="12"/>
      <c r="G60" s="12">
        <f t="shared" si="10"/>
        <v>0</v>
      </c>
      <c r="H60" s="12">
        <f t="shared" si="11"/>
        <v>0</v>
      </c>
    </row>
    <row r="61" spans="1:8">
      <c r="A61" s="22" t="s">
        <v>67</v>
      </c>
      <c r="B61" s="6" t="s">
        <v>56</v>
      </c>
      <c r="C61" s="12">
        <v>1</v>
      </c>
      <c r="D61" s="12"/>
      <c r="E61" s="12">
        <f t="shared" si="9"/>
        <v>0</v>
      </c>
      <c r="F61" s="12"/>
      <c r="G61" s="12">
        <f t="shared" si="10"/>
        <v>0</v>
      </c>
      <c r="H61" s="12">
        <f t="shared" si="11"/>
        <v>0</v>
      </c>
    </row>
    <row r="62" spans="1:8">
      <c r="A62" s="22" t="s">
        <v>68</v>
      </c>
      <c r="B62" s="6" t="s">
        <v>56</v>
      </c>
      <c r="C62" s="12">
        <v>3</v>
      </c>
      <c r="D62" s="12"/>
      <c r="E62" s="12">
        <f t="shared" si="9"/>
        <v>0</v>
      </c>
      <c r="F62" s="12"/>
      <c r="G62" s="12">
        <f t="shared" si="10"/>
        <v>0</v>
      </c>
      <c r="H62" s="12">
        <f t="shared" si="11"/>
        <v>0</v>
      </c>
    </row>
    <row r="63" spans="1:8">
      <c r="A63" s="22" t="s">
        <v>75</v>
      </c>
      <c r="B63" s="6" t="s">
        <v>56</v>
      </c>
      <c r="C63" s="12">
        <v>2</v>
      </c>
      <c r="D63" s="12"/>
      <c r="E63" s="12">
        <f t="shared" si="9"/>
        <v>0</v>
      </c>
      <c r="F63" s="12"/>
      <c r="G63" s="12">
        <f t="shared" si="10"/>
        <v>0</v>
      </c>
      <c r="H63" s="12">
        <f t="shared" si="11"/>
        <v>0</v>
      </c>
    </row>
    <row r="64" spans="1:8" ht="24.75">
      <c r="A64" s="22" t="s">
        <v>77</v>
      </c>
      <c r="B64" s="6" t="s">
        <v>56</v>
      </c>
      <c r="C64" s="12">
        <v>1</v>
      </c>
      <c r="D64" s="12"/>
      <c r="E64" s="12">
        <f t="shared" si="9"/>
        <v>0</v>
      </c>
      <c r="F64" s="12"/>
      <c r="G64" s="12">
        <f t="shared" si="10"/>
        <v>0</v>
      </c>
      <c r="H64" s="12">
        <f t="shared" si="11"/>
        <v>0</v>
      </c>
    </row>
    <row r="65" spans="1:8" ht="24.75">
      <c r="A65" s="22" t="s">
        <v>78</v>
      </c>
      <c r="B65" s="6" t="s">
        <v>56</v>
      </c>
      <c r="C65" s="12">
        <v>6</v>
      </c>
      <c r="D65" s="12"/>
      <c r="E65" s="12">
        <f t="shared" si="9"/>
        <v>0</v>
      </c>
      <c r="F65" s="12"/>
      <c r="G65" s="12">
        <f t="shared" si="10"/>
        <v>0</v>
      </c>
      <c r="H65" s="12">
        <f t="shared" si="11"/>
        <v>0</v>
      </c>
    </row>
    <row r="66" spans="1:8">
      <c r="A66" s="22" t="s">
        <v>79</v>
      </c>
      <c r="B66" s="6" t="s">
        <v>56</v>
      </c>
      <c r="C66" s="12">
        <v>1</v>
      </c>
      <c r="D66" s="12"/>
      <c r="E66" s="12">
        <f t="shared" si="9"/>
        <v>0</v>
      </c>
      <c r="F66" s="12"/>
      <c r="G66" s="12">
        <f t="shared" si="10"/>
        <v>0</v>
      </c>
      <c r="H66" s="12">
        <f t="shared" si="11"/>
        <v>0</v>
      </c>
    </row>
    <row r="67" spans="1:8" ht="36.75">
      <c r="A67" s="22" t="s">
        <v>115</v>
      </c>
      <c r="B67" s="6" t="s">
        <v>56</v>
      </c>
      <c r="C67" s="12">
        <v>1</v>
      </c>
      <c r="D67" s="12"/>
      <c r="E67" s="12">
        <f t="shared" si="9"/>
        <v>0</v>
      </c>
      <c r="F67" s="12"/>
      <c r="G67" s="12">
        <f t="shared" si="10"/>
        <v>0</v>
      </c>
      <c r="H67" s="12">
        <f t="shared" si="11"/>
        <v>0</v>
      </c>
    </row>
    <row r="68" spans="1:8">
      <c r="A68" s="22" t="s">
        <v>89</v>
      </c>
      <c r="B68" s="6" t="s">
        <v>56</v>
      </c>
      <c r="C68" s="12">
        <v>8</v>
      </c>
      <c r="D68" s="12"/>
      <c r="E68" s="12">
        <f t="shared" si="9"/>
        <v>0</v>
      </c>
      <c r="F68" s="12"/>
      <c r="G68" s="12">
        <f t="shared" si="10"/>
        <v>0</v>
      </c>
      <c r="H68" s="12">
        <f t="shared" si="11"/>
        <v>0</v>
      </c>
    </row>
    <row r="69" spans="1:8">
      <c r="A69" s="22" t="s">
        <v>90</v>
      </c>
      <c r="B69" s="6" t="s">
        <v>56</v>
      </c>
      <c r="C69" s="12">
        <v>8</v>
      </c>
      <c r="D69" s="12"/>
      <c r="E69" s="12">
        <f t="shared" si="9"/>
        <v>0</v>
      </c>
      <c r="F69" s="12"/>
      <c r="G69" s="12">
        <f t="shared" si="10"/>
        <v>0</v>
      </c>
      <c r="H69" s="12">
        <f t="shared" si="11"/>
        <v>0</v>
      </c>
    </row>
    <row r="70" spans="1:8">
      <c r="A70" s="22" t="s">
        <v>116</v>
      </c>
      <c r="B70" s="6" t="s">
        <v>56</v>
      </c>
      <c r="C70" s="12">
        <v>1</v>
      </c>
      <c r="D70" s="12"/>
      <c r="E70" s="12">
        <f t="shared" si="9"/>
        <v>0</v>
      </c>
      <c r="F70" s="12"/>
      <c r="G70" s="12">
        <f t="shared" si="10"/>
        <v>0</v>
      </c>
      <c r="H70" s="12">
        <f t="shared" si="11"/>
        <v>0</v>
      </c>
    </row>
    <row r="71" spans="1:8">
      <c r="A71" s="22" t="s">
        <v>86</v>
      </c>
      <c r="B71" s="6" t="s">
        <v>56</v>
      </c>
      <c r="C71" s="12">
        <v>1</v>
      </c>
      <c r="D71" s="12"/>
      <c r="E71" s="12">
        <f t="shared" si="9"/>
        <v>0</v>
      </c>
      <c r="F71" s="12"/>
      <c r="G71" s="12">
        <f t="shared" si="10"/>
        <v>0</v>
      </c>
      <c r="H71" s="12">
        <f t="shared" si="11"/>
        <v>0</v>
      </c>
    </row>
    <row r="72" spans="1:8">
      <c r="A72" s="22" t="s">
        <v>88</v>
      </c>
      <c r="B72" s="6" t="s">
        <v>56</v>
      </c>
      <c r="C72" s="12">
        <v>4</v>
      </c>
      <c r="D72" s="12"/>
      <c r="E72" s="12">
        <f t="shared" si="9"/>
        <v>0</v>
      </c>
      <c r="F72" s="12"/>
      <c r="G72" s="12">
        <f t="shared" si="10"/>
        <v>0</v>
      </c>
      <c r="H72" s="12">
        <f t="shared" si="11"/>
        <v>0</v>
      </c>
    </row>
    <row r="73" spans="1:8">
      <c r="A73" s="22" t="s">
        <v>91</v>
      </c>
      <c r="B73" s="6" t="s">
        <v>56</v>
      </c>
      <c r="C73" s="12">
        <v>1</v>
      </c>
      <c r="D73" s="12"/>
      <c r="E73" s="12">
        <f t="shared" si="9"/>
        <v>0</v>
      </c>
      <c r="F73" s="12"/>
      <c r="G73" s="12">
        <f t="shared" si="10"/>
        <v>0</v>
      </c>
      <c r="H73" s="12">
        <f t="shared" si="11"/>
        <v>0</v>
      </c>
    </row>
    <row r="74" spans="1:8" ht="24.75">
      <c r="A74" s="22" t="s">
        <v>102</v>
      </c>
      <c r="B74" s="6" t="s">
        <v>56</v>
      </c>
      <c r="C74" s="12">
        <v>5</v>
      </c>
      <c r="D74" s="12"/>
      <c r="E74" s="12">
        <f t="shared" si="9"/>
        <v>0</v>
      </c>
      <c r="F74" s="12"/>
      <c r="G74" s="12">
        <f t="shared" si="10"/>
        <v>0</v>
      </c>
      <c r="H74" s="12">
        <f t="shared" si="11"/>
        <v>0</v>
      </c>
    </row>
    <row r="75" spans="1:8" ht="24.75">
      <c r="A75" s="22" t="s">
        <v>99</v>
      </c>
      <c r="B75" s="6" t="s">
        <v>56</v>
      </c>
      <c r="C75" s="12">
        <v>5</v>
      </c>
      <c r="D75" s="12"/>
      <c r="E75" s="12">
        <f t="shared" si="9"/>
        <v>0</v>
      </c>
      <c r="F75" s="12"/>
      <c r="G75" s="12">
        <f t="shared" si="10"/>
        <v>0</v>
      </c>
      <c r="H75" s="12">
        <f t="shared" si="11"/>
        <v>0</v>
      </c>
    </row>
    <row r="76" spans="1:8" ht="24.75">
      <c r="A76" s="22" t="s">
        <v>98</v>
      </c>
      <c r="B76" s="6" t="s">
        <v>56</v>
      </c>
      <c r="C76" s="12">
        <v>1</v>
      </c>
      <c r="D76" s="12"/>
      <c r="E76" s="12">
        <f t="shared" si="9"/>
        <v>0</v>
      </c>
      <c r="F76" s="12"/>
      <c r="G76" s="12">
        <f t="shared" si="10"/>
        <v>0</v>
      </c>
      <c r="H76" s="12">
        <f t="shared" si="11"/>
        <v>0</v>
      </c>
    </row>
    <row r="77" spans="1:8">
      <c r="A77" s="22" t="s">
        <v>117</v>
      </c>
      <c r="B77" s="6" t="s">
        <v>56</v>
      </c>
      <c r="C77" s="12">
        <v>33</v>
      </c>
      <c r="D77" s="12"/>
      <c r="E77" s="12">
        <f t="shared" si="9"/>
        <v>0</v>
      </c>
      <c r="F77" s="12"/>
      <c r="G77" s="12">
        <f t="shared" si="10"/>
        <v>0</v>
      </c>
      <c r="H77" s="12">
        <f t="shared" si="11"/>
        <v>0</v>
      </c>
    </row>
    <row r="78" spans="1:8">
      <c r="A78" s="22" t="s">
        <v>106</v>
      </c>
      <c r="B78" s="6" t="s">
        <v>56</v>
      </c>
      <c r="C78" s="12">
        <v>12</v>
      </c>
      <c r="D78" s="12"/>
      <c r="E78" s="12">
        <f t="shared" si="9"/>
        <v>0</v>
      </c>
      <c r="F78" s="12"/>
      <c r="G78" s="12">
        <f t="shared" si="10"/>
        <v>0</v>
      </c>
      <c r="H78" s="12">
        <f t="shared" si="11"/>
        <v>0</v>
      </c>
    </row>
    <row r="79" spans="1:8">
      <c r="A79" s="22" t="s">
        <v>107</v>
      </c>
      <c r="B79" s="6" t="s">
        <v>56</v>
      </c>
      <c r="C79" s="12">
        <v>6</v>
      </c>
      <c r="D79" s="12"/>
      <c r="E79" s="12">
        <f t="shared" si="9"/>
        <v>0</v>
      </c>
      <c r="F79" s="12"/>
      <c r="G79" s="12">
        <f t="shared" si="10"/>
        <v>0</v>
      </c>
      <c r="H79" s="12">
        <f t="shared" si="11"/>
        <v>0</v>
      </c>
    </row>
    <row r="80" spans="1:8" ht="24.75">
      <c r="A80" s="22" t="s">
        <v>118</v>
      </c>
      <c r="B80" s="6" t="s">
        <v>63</v>
      </c>
      <c r="C80" s="12">
        <v>1</v>
      </c>
      <c r="D80" s="12"/>
      <c r="E80" s="12">
        <f t="shared" si="9"/>
        <v>0</v>
      </c>
      <c r="F80" s="12"/>
      <c r="G80" s="12">
        <f t="shared" si="10"/>
        <v>0</v>
      </c>
      <c r="H80" s="12">
        <f t="shared" si="11"/>
        <v>0</v>
      </c>
    </row>
    <row r="81" spans="1:8">
      <c r="A81" s="21" t="s">
        <v>119</v>
      </c>
      <c r="B81" s="3" t="s">
        <v>15</v>
      </c>
      <c r="C81" s="11"/>
      <c r="D81" s="11"/>
      <c r="E81" s="11">
        <f>SUM(E59:E80)</f>
        <v>0</v>
      </c>
      <c r="F81" s="11"/>
      <c r="G81" s="11">
        <f>SUM(G59:G80)</f>
        <v>0</v>
      </c>
      <c r="H81" s="11">
        <f>SUM(H59:H80)</f>
        <v>0</v>
      </c>
    </row>
    <row r="82" spans="1:8">
      <c r="A82" s="21" t="s">
        <v>120</v>
      </c>
      <c r="B82" s="3" t="s">
        <v>15</v>
      </c>
      <c r="C82" s="11"/>
      <c r="D82" s="11"/>
      <c r="E82" s="11"/>
      <c r="F82" s="11"/>
      <c r="G82" s="11"/>
      <c r="H82" s="11"/>
    </row>
    <row r="83" spans="1:8" ht="24.75">
      <c r="A83" s="22" t="s">
        <v>121</v>
      </c>
      <c r="B83" s="6" t="s">
        <v>56</v>
      </c>
      <c r="C83" s="12">
        <v>1</v>
      </c>
      <c r="D83" s="12"/>
      <c r="E83" s="12">
        <f t="shared" ref="E83:E99" si="12">C83*D83</f>
        <v>0</v>
      </c>
      <c r="F83" s="12"/>
      <c r="G83" s="12">
        <f t="shared" ref="G83:G99" si="13">C83*F83</f>
        <v>0</v>
      </c>
      <c r="H83" s="12">
        <f t="shared" ref="H83:H99" si="14">E83+G83</f>
        <v>0</v>
      </c>
    </row>
    <row r="84" spans="1:8" ht="24.75">
      <c r="A84" s="22" t="s">
        <v>122</v>
      </c>
      <c r="B84" s="6" t="s">
        <v>56</v>
      </c>
      <c r="C84" s="12">
        <v>1</v>
      </c>
      <c r="D84" s="12"/>
      <c r="E84" s="12">
        <f t="shared" si="12"/>
        <v>0</v>
      </c>
      <c r="F84" s="12"/>
      <c r="G84" s="12">
        <f t="shared" si="13"/>
        <v>0</v>
      </c>
      <c r="H84" s="12">
        <f t="shared" si="14"/>
        <v>0</v>
      </c>
    </row>
    <row r="85" spans="1:8">
      <c r="A85" s="22" t="s">
        <v>68</v>
      </c>
      <c r="B85" s="6" t="s">
        <v>56</v>
      </c>
      <c r="C85" s="12">
        <v>1</v>
      </c>
      <c r="D85" s="12"/>
      <c r="E85" s="12">
        <f t="shared" si="12"/>
        <v>0</v>
      </c>
      <c r="F85" s="12"/>
      <c r="G85" s="12">
        <f t="shared" si="13"/>
        <v>0</v>
      </c>
      <c r="H85" s="12">
        <f t="shared" si="14"/>
        <v>0</v>
      </c>
    </row>
    <row r="86" spans="1:8">
      <c r="A86" s="22" t="s">
        <v>70</v>
      </c>
      <c r="B86" s="6" t="s">
        <v>56</v>
      </c>
      <c r="C86" s="12">
        <v>1</v>
      </c>
      <c r="D86" s="12"/>
      <c r="E86" s="12">
        <f t="shared" si="12"/>
        <v>0</v>
      </c>
      <c r="F86" s="12"/>
      <c r="G86" s="12">
        <f t="shared" si="13"/>
        <v>0</v>
      </c>
      <c r="H86" s="12">
        <f t="shared" si="14"/>
        <v>0</v>
      </c>
    </row>
    <row r="87" spans="1:8">
      <c r="A87" s="22" t="s">
        <v>74</v>
      </c>
      <c r="B87" s="6" t="s">
        <v>56</v>
      </c>
      <c r="C87" s="12">
        <v>1</v>
      </c>
      <c r="D87" s="12"/>
      <c r="E87" s="12">
        <f t="shared" si="12"/>
        <v>0</v>
      </c>
      <c r="F87" s="12"/>
      <c r="G87" s="12">
        <f t="shared" si="13"/>
        <v>0</v>
      </c>
      <c r="H87" s="12">
        <f t="shared" si="14"/>
        <v>0</v>
      </c>
    </row>
    <row r="88" spans="1:8">
      <c r="A88" s="22" t="s">
        <v>123</v>
      </c>
      <c r="B88" s="6" t="s">
        <v>56</v>
      </c>
      <c r="C88" s="12">
        <v>1</v>
      </c>
      <c r="D88" s="12"/>
      <c r="E88" s="12">
        <f t="shared" si="12"/>
        <v>0</v>
      </c>
      <c r="F88" s="12"/>
      <c r="G88" s="12">
        <f t="shared" si="13"/>
        <v>0</v>
      </c>
      <c r="H88" s="12">
        <f t="shared" si="14"/>
        <v>0</v>
      </c>
    </row>
    <row r="89" spans="1:8" ht="24.75">
      <c r="A89" s="22" t="s">
        <v>78</v>
      </c>
      <c r="B89" s="6" t="s">
        <v>56</v>
      </c>
      <c r="C89" s="12">
        <v>3</v>
      </c>
      <c r="D89" s="12"/>
      <c r="E89" s="12">
        <f t="shared" si="12"/>
        <v>0</v>
      </c>
      <c r="F89" s="12"/>
      <c r="G89" s="12">
        <f t="shared" si="13"/>
        <v>0</v>
      </c>
      <c r="H89" s="12">
        <f t="shared" si="14"/>
        <v>0</v>
      </c>
    </row>
    <row r="90" spans="1:8" ht="24.75">
      <c r="A90" s="22" t="s">
        <v>77</v>
      </c>
      <c r="B90" s="6" t="s">
        <v>56</v>
      </c>
      <c r="C90" s="12">
        <v>2</v>
      </c>
      <c r="D90" s="12"/>
      <c r="E90" s="12">
        <f t="shared" si="12"/>
        <v>0</v>
      </c>
      <c r="F90" s="12"/>
      <c r="G90" s="12">
        <f t="shared" si="13"/>
        <v>0</v>
      </c>
      <c r="H90" s="12">
        <f t="shared" si="14"/>
        <v>0</v>
      </c>
    </row>
    <row r="91" spans="1:8">
      <c r="A91" s="22" t="s">
        <v>124</v>
      </c>
      <c r="B91" s="6" t="s">
        <v>56</v>
      </c>
      <c r="C91" s="12">
        <v>2</v>
      </c>
      <c r="D91" s="12"/>
      <c r="E91" s="12">
        <f t="shared" si="12"/>
        <v>0</v>
      </c>
      <c r="F91" s="12"/>
      <c r="G91" s="12">
        <f t="shared" si="13"/>
        <v>0</v>
      </c>
      <c r="H91" s="12">
        <f t="shared" si="14"/>
        <v>0</v>
      </c>
    </row>
    <row r="92" spans="1:8">
      <c r="A92" s="22" t="s">
        <v>88</v>
      </c>
      <c r="B92" s="6" t="s">
        <v>56</v>
      </c>
      <c r="C92" s="12">
        <v>4</v>
      </c>
      <c r="D92" s="12"/>
      <c r="E92" s="12">
        <f t="shared" si="12"/>
        <v>0</v>
      </c>
      <c r="F92" s="12"/>
      <c r="G92" s="12">
        <f t="shared" si="13"/>
        <v>0</v>
      </c>
      <c r="H92" s="12">
        <f t="shared" si="14"/>
        <v>0</v>
      </c>
    </row>
    <row r="93" spans="1:8">
      <c r="A93" s="22" t="s">
        <v>89</v>
      </c>
      <c r="B93" s="6" t="s">
        <v>56</v>
      </c>
      <c r="C93" s="12">
        <v>1</v>
      </c>
      <c r="D93" s="12"/>
      <c r="E93" s="12">
        <f t="shared" si="12"/>
        <v>0</v>
      </c>
      <c r="F93" s="12"/>
      <c r="G93" s="12">
        <f t="shared" si="13"/>
        <v>0</v>
      </c>
      <c r="H93" s="12">
        <f t="shared" si="14"/>
        <v>0</v>
      </c>
    </row>
    <row r="94" spans="1:8">
      <c r="A94" s="22" t="s">
        <v>90</v>
      </c>
      <c r="B94" s="6" t="s">
        <v>56</v>
      </c>
      <c r="C94" s="12">
        <v>1</v>
      </c>
      <c r="D94" s="12"/>
      <c r="E94" s="12">
        <f t="shared" si="12"/>
        <v>0</v>
      </c>
      <c r="F94" s="12"/>
      <c r="G94" s="12">
        <f t="shared" si="13"/>
        <v>0</v>
      </c>
      <c r="H94" s="12">
        <f t="shared" si="14"/>
        <v>0</v>
      </c>
    </row>
    <row r="95" spans="1:8" ht="24.75">
      <c r="A95" s="22" t="s">
        <v>102</v>
      </c>
      <c r="B95" s="6" t="s">
        <v>56</v>
      </c>
      <c r="C95" s="12">
        <v>2</v>
      </c>
      <c r="D95" s="12"/>
      <c r="E95" s="12">
        <f t="shared" si="12"/>
        <v>0</v>
      </c>
      <c r="F95" s="12"/>
      <c r="G95" s="12">
        <f t="shared" si="13"/>
        <v>0</v>
      </c>
      <c r="H95" s="12">
        <f t="shared" si="14"/>
        <v>0</v>
      </c>
    </row>
    <row r="96" spans="1:8" ht="24.75">
      <c r="A96" s="22" t="s">
        <v>99</v>
      </c>
      <c r="B96" s="6" t="s">
        <v>56</v>
      </c>
      <c r="C96" s="12">
        <v>2</v>
      </c>
      <c r="D96" s="12"/>
      <c r="E96" s="12">
        <f t="shared" si="12"/>
        <v>0</v>
      </c>
      <c r="F96" s="12"/>
      <c r="G96" s="12">
        <f t="shared" si="13"/>
        <v>0</v>
      </c>
      <c r="H96" s="12">
        <f t="shared" si="14"/>
        <v>0</v>
      </c>
    </row>
    <row r="97" spans="1:8">
      <c r="A97" s="22" t="s">
        <v>117</v>
      </c>
      <c r="B97" s="6" t="s">
        <v>56</v>
      </c>
      <c r="C97" s="12">
        <v>20</v>
      </c>
      <c r="D97" s="12"/>
      <c r="E97" s="12">
        <f t="shared" si="12"/>
        <v>0</v>
      </c>
      <c r="F97" s="12"/>
      <c r="G97" s="12">
        <f t="shared" si="13"/>
        <v>0</v>
      </c>
      <c r="H97" s="12">
        <f t="shared" si="14"/>
        <v>0</v>
      </c>
    </row>
    <row r="98" spans="1:8">
      <c r="A98" s="22" t="s">
        <v>106</v>
      </c>
      <c r="B98" s="6" t="s">
        <v>56</v>
      </c>
      <c r="C98" s="12">
        <v>10</v>
      </c>
      <c r="D98" s="12"/>
      <c r="E98" s="12">
        <f t="shared" si="12"/>
        <v>0</v>
      </c>
      <c r="F98" s="12"/>
      <c r="G98" s="12">
        <f t="shared" si="13"/>
        <v>0</v>
      </c>
      <c r="H98" s="12">
        <f t="shared" si="14"/>
        <v>0</v>
      </c>
    </row>
    <row r="99" spans="1:8" ht="24.75">
      <c r="A99" s="22" t="s">
        <v>118</v>
      </c>
      <c r="B99" s="6" t="s">
        <v>63</v>
      </c>
      <c r="C99" s="12">
        <v>1</v>
      </c>
      <c r="D99" s="12"/>
      <c r="E99" s="12">
        <f t="shared" si="12"/>
        <v>0</v>
      </c>
      <c r="F99" s="12"/>
      <c r="G99" s="12">
        <f t="shared" si="13"/>
        <v>0</v>
      </c>
      <c r="H99" s="12">
        <f t="shared" si="14"/>
        <v>0</v>
      </c>
    </row>
    <row r="100" spans="1:8">
      <c r="A100" s="21" t="s">
        <v>125</v>
      </c>
      <c r="B100" s="3" t="s">
        <v>15</v>
      </c>
      <c r="C100" s="11"/>
      <c r="D100" s="11"/>
      <c r="E100" s="11">
        <f>SUM(E83:E99)</f>
        <v>0</v>
      </c>
      <c r="F100" s="11"/>
      <c r="G100" s="11">
        <f>SUM(G83:G99)</f>
        <v>0</v>
      </c>
      <c r="H100" s="11">
        <f>SUM(H83:H99)</f>
        <v>0</v>
      </c>
    </row>
    <row r="101" spans="1:8">
      <c r="A101" s="21" t="s">
        <v>126</v>
      </c>
      <c r="B101" s="3" t="s">
        <v>15</v>
      </c>
      <c r="C101" s="11"/>
      <c r="D101" s="11"/>
      <c r="E101" s="11"/>
      <c r="F101" s="11"/>
      <c r="G101" s="11"/>
      <c r="H101" s="11"/>
    </row>
    <row r="102" spans="1:8">
      <c r="A102" s="22" t="s">
        <v>54</v>
      </c>
      <c r="B102" s="6" t="s">
        <v>56</v>
      </c>
      <c r="C102" s="12">
        <v>1</v>
      </c>
      <c r="D102" s="12">
        <f>H57</f>
        <v>0</v>
      </c>
      <c r="E102" s="12">
        <f>C102*D102</f>
        <v>0</v>
      </c>
      <c r="F102" s="13"/>
      <c r="G102" s="13">
        <f>C102*F102</f>
        <v>0</v>
      </c>
      <c r="H102" s="12">
        <f>E102+G102</f>
        <v>0</v>
      </c>
    </row>
    <row r="103" spans="1:8">
      <c r="A103" s="22" t="s">
        <v>112</v>
      </c>
      <c r="B103" s="6" t="s">
        <v>56</v>
      </c>
      <c r="C103" s="12">
        <v>1</v>
      </c>
      <c r="D103" s="12">
        <f>H81</f>
        <v>0</v>
      </c>
      <c r="E103" s="12">
        <f>C103*D103</f>
        <v>0</v>
      </c>
      <c r="F103" s="12">
        <v>0</v>
      </c>
      <c r="G103" s="12">
        <f>C103*F103</f>
        <v>0</v>
      </c>
      <c r="H103" s="12">
        <f>E103+G103</f>
        <v>0</v>
      </c>
    </row>
    <row r="104" spans="1:8">
      <c r="A104" s="22" t="s">
        <v>120</v>
      </c>
      <c r="B104" s="6" t="s">
        <v>56</v>
      </c>
      <c r="C104" s="12">
        <v>1</v>
      </c>
      <c r="D104" s="12">
        <f>H100</f>
        <v>0</v>
      </c>
      <c r="E104" s="12">
        <f>C104*D104</f>
        <v>0</v>
      </c>
      <c r="F104" s="12">
        <v>0</v>
      </c>
      <c r="G104" s="12">
        <f>C104*F104</f>
        <v>0</v>
      </c>
      <c r="H104" s="12">
        <f>E104+G104</f>
        <v>0</v>
      </c>
    </row>
    <row r="105" spans="1:8">
      <c r="A105" s="21" t="s">
        <v>127</v>
      </c>
      <c r="B105" s="3" t="s">
        <v>15</v>
      </c>
      <c r="C105" s="11"/>
      <c r="D105" s="11"/>
      <c r="E105" s="11">
        <f>SUM(E103:E104)</f>
        <v>0</v>
      </c>
      <c r="F105" s="11"/>
      <c r="G105" s="11">
        <f>SUM(G103:G104)</f>
        <v>0</v>
      </c>
      <c r="H105" s="11">
        <f>SUM(H103:H104)</f>
        <v>0</v>
      </c>
    </row>
    <row r="106" spans="1:8">
      <c r="A106" s="21" t="s">
        <v>128</v>
      </c>
      <c r="B106" s="3" t="s">
        <v>15</v>
      </c>
      <c r="C106" s="11"/>
      <c r="D106" s="11"/>
      <c r="E106" s="11"/>
      <c r="F106" s="11"/>
      <c r="G106" s="11"/>
      <c r="H106" s="11"/>
    </row>
    <row r="107" spans="1:8">
      <c r="A107" s="23" t="s">
        <v>129</v>
      </c>
      <c r="B107" s="14" t="s">
        <v>15</v>
      </c>
      <c r="C107" s="15"/>
      <c r="D107" s="15"/>
      <c r="E107" s="15"/>
      <c r="F107" s="15"/>
      <c r="G107" s="15"/>
      <c r="H107" s="15"/>
    </row>
    <row r="108" spans="1:8">
      <c r="A108" s="22" t="s">
        <v>130</v>
      </c>
      <c r="B108" s="6" t="s">
        <v>56</v>
      </c>
      <c r="C108" s="12">
        <v>2</v>
      </c>
      <c r="D108" s="12">
        <v>0</v>
      </c>
      <c r="E108" s="12">
        <f>C108*D108</f>
        <v>0</v>
      </c>
      <c r="F108" s="12"/>
      <c r="G108" s="12">
        <f>C108*F108</f>
        <v>0</v>
      </c>
      <c r="H108" s="12">
        <f>E108+G108</f>
        <v>0</v>
      </c>
    </row>
    <row r="109" spans="1:8">
      <c r="A109" s="23" t="s">
        <v>131</v>
      </c>
      <c r="B109" s="14" t="s">
        <v>15</v>
      </c>
      <c r="C109" s="15"/>
      <c r="D109" s="15"/>
      <c r="E109" s="15"/>
      <c r="F109" s="15"/>
      <c r="G109" s="15"/>
      <c r="H109" s="15"/>
    </row>
    <row r="110" spans="1:8">
      <c r="A110" s="22" t="s">
        <v>132</v>
      </c>
      <c r="B110" s="6" t="s">
        <v>56</v>
      </c>
      <c r="C110" s="12">
        <v>1</v>
      </c>
      <c r="D110" s="12">
        <v>0</v>
      </c>
      <c r="E110" s="12">
        <f>C110*D110</f>
        <v>0</v>
      </c>
      <c r="F110" s="12"/>
      <c r="G110" s="12">
        <f>C110*F110</f>
        <v>0</v>
      </c>
      <c r="H110" s="12">
        <f>E110+G110</f>
        <v>0</v>
      </c>
    </row>
    <row r="111" spans="1:8">
      <c r="A111" s="22" t="s">
        <v>133</v>
      </c>
      <c r="B111" s="6" t="s">
        <v>56</v>
      </c>
      <c r="C111" s="12">
        <v>1</v>
      </c>
      <c r="D111" s="12">
        <v>0</v>
      </c>
      <c r="E111" s="12">
        <f>C111*D111</f>
        <v>0</v>
      </c>
      <c r="F111" s="12"/>
      <c r="G111" s="12">
        <f>C111*F111</f>
        <v>0</v>
      </c>
      <c r="H111" s="12">
        <f>E111+G111</f>
        <v>0</v>
      </c>
    </row>
    <row r="112" spans="1:8">
      <c r="A112" s="23" t="s">
        <v>134</v>
      </c>
      <c r="B112" s="14" t="s">
        <v>15</v>
      </c>
      <c r="C112" s="15"/>
      <c r="D112" s="15"/>
      <c r="E112" s="15"/>
      <c r="F112" s="15"/>
      <c r="G112" s="15"/>
      <c r="H112" s="15"/>
    </row>
    <row r="113" spans="1:8">
      <c r="A113" s="22" t="s">
        <v>135</v>
      </c>
      <c r="B113" s="6" t="s">
        <v>56</v>
      </c>
      <c r="C113" s="12">
        <v>15</v>
      </c>
      <c r="D113" s="12"/>
      <c r="E113" s="12">
        <f t="shared" ref="E113:E126" si="15">C113*D113</f>
        <v>0</v>
      </c>
      <c r="F113" s="12"/>
      <c r="G113" s="12">
        <f t="shared" ref="G113:G126" si="16">C113*F113</f>
        <v>0</v>
      </c>
      <c r="H113" s="12">
        <f t="shared" ref="H113:H126" si="17">E113+G113</f>
        <v>0</v>
      </c>
    </row>
    <row r="114" spans="1:8" ht="24.75">
      <c r="A114" s="22" t="s">
        <v>136</v>
      </c>
      <c r="B114" s="6" t="s">
        <v>56</v>
      </c>
      <c r="C114" s="12">
        <v>6</v>
      </c>
      <c r="D114" s="12"/>
      <c r="E114" s="12">
        <f t="shared" si="15"/>
        <v>0</v>
      </c>
      <c r="F114" s="12"/>
      <c r="G114" s="12">
        <f t="shared" si="16"/>
        <v>0</v>
      </c>
      <c r="H114" s="12">
        <f t="shared" si="17"/>
        <v>0</v>
      </c>
    </row>
    <row r="115" spans="1:8">
      <c r="A115" s="22" t="s">
        <v>137</v>
      </c>
      <c r="B115" s="6" t="s">
        <v>138</v>
      </c>
      <c r="C115" s="12">
        <v>60</v>
      </c>
      <c r="D115" s="12"/>
      <c r="E115" s="12">
        <f t="shared" si="15"/>
        <v>0</v>
      </c>
      <c r="F115" s="12"/>
      <c r="G115" s="12">
        <f t="shared" si="16"/>
        <v>0</v>
      </c>
      <c r="H115" s="12">
        <f t="shared" si="17"/>
        <v>0</v>
      </c>
    </row>
    <row r="116" spans="1:8">
      <c r="A116" s="22" t="s">
        <v>139</v>
      </c>
      <c r="B116" s="6" t="s">
        <v>138</v>
      </c>
      <c r="C116" s="12">
        <v>5</v>
      </c>
      <c r="D116" s="12"/>
      <c r="E116" s="12">
        <f t="shared" si="15"/>
        <v>0</v>
      </c>
      <c r="F116" s="12"/>
      <c r="G116" s="12">
        <f t="shared" si="16"/>
        <v>0</v>
      </c>
      <c r="H116" s="12">
        <f t="shared" si="17"/>
        <v>0</v>
      </c>
    </row>
    <row r="117" spans="1:8">
      <c r="A117" s="22" t="s">
        <v>140</v>
      </c>
      <c r="B117" s="6" t="s">
        <v>138</v>
      </c>
      <c r="C117" s="12">
        <v>11</v>
      </c>
      <c r="D117" s="12"/>
      <c r="E117" s="12">
        <f t="shared" si="15"/>
        <v>0</v>
      </c>
      <c r="F117" s="12"/>
      <c r="G117" s="12">
        <f t="shared" si="16"/>
        <v>0</v>
      </c>
      <c r="H117" s="12">
        <f t="shared" si="17"/>
        <v>0</v>
      </c>
    </row>
    <row r="118" spans="1:8">
      <c r="A118" s="22" t="s">
        <v>141</v>
      </c>
      <c r="B118" s="6" t="s">
        <v>138</v>
      </c>
      <c r="C118" s="12">
        <v>30</v>
      </c>
      <c r="D118" s="12"/>
      <c r="E118" s="12">
        <f t="shared" si="15"/>
        <v>0</v>
      </c>
      <c r="F118" s="12"/>
      <c r="G118" s="12">
        <f t="shared" si="16"/>
        <v>0</v>
      </c>
      <c r="H118" s="12">
        <f t="shared" si="17"/>
        <v>0</v>
      </c>
    </row>
    <row r="119" spans="1:8">
      <c r="A119" s="22" t="s">
        <v>142</v>
      </c>
      <c r="B119" s="6" t="s">
        <v>138</v>
      </c>
      <c r="C119" s="12">
        <v>5</v>
      </c>
      <c r="D119" s="12"/>
      <c r="E119" s="12">
        <f t="shared" si="15"/>
        <v>0</v>
      </c>
      <c r="F119" s="12"/>
      <c r="G119" s="12">
        <f t="shared" si="16"/>
        <v>0</v>
      </c>
      <c r="H119" s="12">
        <f t="shared" si="17"/>
        <v>0</v>
      </c>
    </row>
    <row r="120" spans="1:8">
      <c r="A120" s="22" t="s">
        <v>143</v>
      </c>
      <c r="B120" s="6" t="s">
        <v>138</v>
      </c>
      <c r="C120" s="12">
        <v>21</v>
      </c>
      <c r="D120" s="12"/>
      <c r="E120" s="12">
        <f t="shared" si="15"/>
        <v>0</v>
      </c>
      <c r="F120" s="12"/>
      <c r="G120" s="12">
        <f t="shared" si="16"/>
        <v>0</v>
      </c>
      <c r="H120" s="12">
        <f t="shared" si="17"/>
        <v>0</v>
      </c>
    </row>
    <row r="121" spans="1:8">
      <c r="A121" s="22" t="s">
        <v>144</v>
      </c>
      <c r="B121" s="6" t="s">
        <v>61</v>
      </c>
      <c r="C121" s="12">
        <v>1</v>
      </c>
      <c r="D121" s="12"/>
      <c r="E121" s="12">
        <f t="shared" si="15"/>
        <v>0</v>
      </c>
      <c r="F121" s="12"/>
      <c r="G121" s="12">
        <f t="shared" si="16"/>
        <v>0</v>
      </c>
      <c r="H121" s="12">
        <f t="shared" si="17"/>
        <v>0</v>
      </c>
    </row>
    <row r="122" spans="1:8">
      <c r="A122" s="22" t="s">
        <v>145</v>
      </c>
      <c r="B122" s="6" t="s">
        <v>138</v>
      </c>
      <c r="C122" s="12">
        <v>11</v>
      </c>
      <c r="D122" s="12"/>
      <c r="E122" s="12">
        <f t="shared" si="15"/>
        <v>0</v>
      </c>
      <c r="F122" s="12"/>
      <c r="G122" s="12">
        <f t="shared" si="16"/>
        <v>0</v>
      </c>
      <c r="H122" s="12">
        <f t="shared" si="17"/>
        <v>0</v>
      </c>
    </row>
    <row r="123" spans="1:8">
      <c r="A123" s="22" t="s">
        <v>146</v>
      </c>
      <c r="B123" s="6" t="s">
        <v>138</v>
      </c>
      <c r="C123" s="12">
        <v>30</v>
      </c>
      <c r="D123" s="12"/>
      <c r="E123" s="12">
        <f t="shared" si="15"/>
        <v>0</v>
      </c>
      <c r="F123" s="12"/>
      <c r="G123" s="12">
        <f t="shared" si="16"/>
        <v>0</v>
      </c>
      <c r="H123" s="12">
        <f t="shared" si="17"/>
        <v>0</v>
      </c>
    </row>
    <row r="124" spans="1:8">
      <c r="A124" s="22" t="s">
        <v>147</v>
      </c>
      <c r="B124" s="6" t="s">
        <v>138</v>
      </c>
      <c r="C124" s="12">
        <v>5</v>
      </c>
      <c r="D124" s="12"/>
      <c r="E124" s="12">
        <f t="shared" si="15"/>
        <v>0</v>
      </c>
      <c r="F124" s="12"/>
      <c r="G124" s="12">
        <f t="shared" si="16"/>
        <v>0</v>
      </c>
      <c r="H124" s="12">
        <f t="shared" si="17"/>
        <v>0</v>
      </c>
    </row>
    <row r="125" spans="1:8">
      <c r="A125" s="22" t="s">
        <v>148</v>
      </c>
      <c r="B125" s="6" t="s">
        <v>138</v>
      </c>
      <c r="C125" s="12">
        <v>21</v>
      </c>
      <c r="D125" s="12"/>
      <c r="E125" s="12">
        <f t="shared" si="15"/>
        <v>0</v>
      </c>
      <c r="F125" s="12"/>
      <c r="G125" s="12">
        <f t="shared" si="16"/>
        <v>0</v>
      </c>
      <c r="H125" s="12">
        <f t="shared" si="17"/>
        <v>0</v>
      </c>
    </row>
    <row r="126" spans="1:8" ht="24.75">
      <c r="A126" s="22" t="s">
        <v>149</v>
      </c>
      <c r="B126" s="6" t="s">
        <v>63</v>
      </c>
      <c r="C126" s="12">
        <v>1</v>
      </c>
      <c r="D126" s="12"/>
      <c r="E126" s="12">
        <f t="shared" si="15"/>
        <v>0</v>
      </c>
      <c r="F126" s="12"/>
      <c r="G126" s="12">
        <f t="shared" si="16"/>
        <v>0</v>
      </c>
      <c r="H126" s="12">
        <f t="shared" si="17"/>
        <v>0</v>
      </c>
    </row>
    <row r="127" spans="1:8">
      <c r="A127" s="23" t="s">
        <v>150</v>
      </c>
      <c r="B127" s="14" t="s">
        <v>15</v>
      </c>
      <c r="C127" s="15"/>
      <c r="D127" s="15"/>
      <c r="E127" s="15"/>
      <c r="F127" s="15"/>
      <c r="G127" s="15"/>
      <c r="H127" s="15"/>
    </row>
    <row r="128" spans="1:8" ht="36.75">
      <c r="A128" s="22" t="s">
        <v>151</v>
      </c>
      <c r="B128" s="6" t="s">
        <v>56</v>
      </c>
      <c r="C128" s="12">
        <v>2</v>
      </c>
      <c r="D128" s="12"/>
      <c r="E128" s="12">
        <f>C128*D128</f>
        <v>0</v>
      </c>
      <c r="F128" s="12"/>
      <c r="G128" s="12">
        <f>C128*F128</f>
        <v>0</v>
      </c>
      <c r="H128" s="12">
        <f>E128+G128</f>
        <v>0</v>
      </c>
    </row>
    <row r="129" spans="1:8" ht="24.75">
      <c r="A129" s="22" t="s">
        <v>152</v>
      </c>
      <c r="B129" s="6" t="s">
        <v>56</v>
      </c>
      <c r="C129" s="12">
        <v>1</v>
      </c>
      <c r="D129" s="12"/>
      <c r="E129" s="12">
        <f>C129*D129</f>
        <v>0</v>
      </c>
      <c r="F129" s="12"/>
      <c r="G129" s="12">
        <f>C129*F129</f>
        <v>0</v>
      </c>
      <c r="H129" s="12">
        <f>E129+G129</f>
        <v>0</v>
      </c>
    </row>
    <row r="130" spans="1:8">
      <c r="A130" s="23" t="s">
        <v>153</v>
      </c>
      <c r="B130" s="14" t="s">
        <v>15</v>
      </c>
      <c r="C130" s="15"/>
      <c r="D130" s="15"/>
      <c r="E130" s="15"/>
      <c r="F130" s="15"/>
      <c r="G130" s="15"/>
      <c r="H130" s="15"/>
    </row>
    <row r="131" spans="1:8" ht="36.75">
      <c r="A131" s="22" t="s">
        <v>154</v>
      </c>
      <c r="B131" s="6" t="s">
        <v>56</v>
      </c>
      <c r="C131" s="12">
        <v>8</v>
      </c>
      <c r="D131" s="12"/>
      <c r="E131" s="12">
        <f>C131*D131</f>
        <v>0</v>
      </c>
      <c r="F131" s="12"/>
      <c r="G131" s="12">
        <f>C131*F131</f>
        <v>0</v>
      </c>
      <c r="H131" s="12">
        <f>E131+G131</f>
        <v>0</v>
      </c>
    </row>
    <row r="132" spans="1:8" ht="36.75">
      <c r="A132" s="22" t="s">
        <v>155</v>
      </c>
      <c r="B132" s="6" t="s">
        <v>56</v>
      </c>
      <c r="C132" s="12">
        <v>6</v>
      </c>
      <c r="D132" s="12"/>
      <c r="E132" s="12">
        <f>C132*D132</f>
        <v>0</v>
      </c>
      <c r="F132" s="12"/>
      <c r="G132" s="12">
        <f>C132*F132</f>
        <v>0</v>
      </c>
      <c r="H132" s="12">
        <f>E132+G132</f>
        <v>0</v>
      </c>
    </row>
    <row r="133" spans="1:8">
      <c r="A133" s="23" t="s">
        <v>156</v>
      </c>
      <c r="B133" s="14" t="s">
        <v>15</v>
      </c>
      <c r="C133" s="15"/>
      <c r="D133" s="15"/>
      <c r="E133" s="15"/>
      <c r="F133" s="15"/>
      <c r="G133" s="15"/>
      <c r="H133" s="15"/>
    </row>
    <row r="134" spans="1:8" ht="36.75">
      <c r="A134" s="22" t="s">
        <v>157</v>
      </c>
      <c r="B134" s="6" t="s">
        <v>56</v>
      </c>
      <c r="C134" s="12">
        <v>1</v>
      </c>
      <c r="D134" s="12"/>
      <c r="E134" s="12">
        <f>C134*D134</f>
        <v>0</v>
      </c>
      <c r="F134" s="12"/>
      <c r="G134" s="12">
        <f>C134*F134</f>
        <v>0</v>
      </c>
      <c r="H134" s="12">
        <f>E134+G134</f>
        <v>0</v>
      </c>
    </row>
    <row r="135" spans="1:8">
      <c r="A135" s="23" t="s">
        <v>158</v>
      </c>
      <c r="B135" s="14" t="s">
        <v>15</v>
      </c>
      <c r="C135" s="15"/>
      <c r="D135" s="15"/>
      <c r="E135" s="15"/>
      <c r="F135" s="15"/>
      <c r="G135" s="15"/>
      <c r="H135" s="15"/>
    </row>
    <row r="136" spans="1:8" ht="24.75">
      <c r="A136" s="22" t="s">
        <v>159</v>
      </c>
      <c r="B136" s="6" t="s">
        <v>56</v>
      </c>
      <c r="C136" s="12">
        <v>8</v>
      </c>
      <c r="D136" s="12"/>
      <c r="E136" s="12">
        <f>C136*D136</f>
        <v>0</v>
      </c>
      <c r="F136" s="12"/>
      <c r="G136" s="12">
        <f>C136*F136</f>
        <v>0</v>
      </c>
      <c r="H136" s="12">
        <f>E136+G136</f>
        <v>0</v>
      </c>
    </row>
    <row r="137" spans="1:8">
      <c r="A137" s="23" t="s">
        <v>160</v>
      </c>
      <c r="B137" s="14" t="s">
        <v>15</v>
      </c>
      <c r="C137" s="15"/>
      <c r="D137" s="15"/>
      <c r="E137" s="15"/>
      <c r="F137" s="15"/>
      <c r="G137" s="15"/>
      <c r="H137" s="15"/>
    </row>
    <row r="138" spans="1:8">
      <c r="A138" s="22" t="s">
        <v>161</v>
      </c>
      <c r="B138" s="6" t="s">
        <v>138</v>
      </c>
      <c r="C138" s="12">
        <v>20</v>
      </c>
      <c r="D138" s="12"/>
      <c r="E138" s="12">
        <f>C138*D138</f>
        <v>0</v>
      </c>
      <c r="F138" s="12"/>
      <c r="G138" s="12">
        <f>C138*F138</f>
        <v>0</v>
      </c>
      <c r="H138" s="12">
        <f>E138+G138</f>
        <v>0</v>
      </c>
    </row>
    <row r="139" spans="1:8">
      <c r="A139" s="22" t="s">
        <v>162</v>
      </c>
      <c r="B139" s="6" t="s">
        <v>138</v>
      </c>
      <c r="C139" s="12">
        <v>80</v>
      </c>
      <c r="D139" s="12"/>
      <c r="E139" s="12">
        <f>C139*D139</f>
        <v>0</v>
      </c>
      <c r="F139" s="12"/>
      <c r="G139" s="12">
        <f>C139*F139</f>
        <v>0</v>
      </c>
      <c r="H139" s="12">
        <f>E139+G139</f>
        <v>0</v>
      </c>
    </row>
    <row r="140" spans="1:8">
      <c r="A140" s="23" t="s">
        <v>163</v>
      </c>
      <c r="B140" s="14" t="s">
        <v>15</v>
      </c>
      <c r="C140" s="15"/>
      <c r="D140" s="15"/>
      <c r="E140" s="15"/>
      <c r="F140" s="15"/>
      <c r="G140" s="15"/>
      <c r="H140" s="15"/>
    </row>
    <row r="141" spans="1:8">
      <c r="A141" s="22" t="s">
        <v>164</v>
      </c>
      <c r="B141" s="6" t="s">
        <v>138</v>
      </c>
      <c r="C141" s="12">
        <v>25</v>
      </c>
      <c r="D141" s="12"/>
      <c r="E141" s="12">
        <f>C141*D141</f>
        <v>0</v>
      </c>
      <c r="F141" s="12"/>
      <c r="G141" s="12">
        <f>C141*F141</f>
        <v>0</v>
      </c>
      <c r="H141" s="12">
        <f>E141+G141</f>
        <v>0</v>
      </c>
    </row>
    <row r="142" spans="1:8">
      <c r="A142" s="23" t="s">
        <v>165</v>
      </c>
      <c r="B142" s="14" t="s">
        <v>15</v>
      </c>
      <c r="C142" s="15"/>
      <c r="D142" s="15"/>
      <c r="E142" s="15"/>
      <c r="F142" s="15"/>
      <c r="G142" s="15"/>
      <c r="H142" s="15"/>
    </row>
    <row r="143" spans="1:8">
      <c r="A143" s="22" t="s">
        <v>166</v>
      </c>
      <c r="B143" s="6" t="s">
        <v>138</v>
      </c>
      <c r="C143" s="12">
        <v>105</v>
      </c>
      <c r="D143" s="12"/>
      <c r="E143" s="12">
        <f t="shared" ref="E143:E149" si="18">C143*D143</f>
        <v>0</v>
      </c>
      <c r="F143" s="12"/>
      <c r="G143" s="12">
        <f t="shared" ref="G143:G149" si="19">C143*F143</f>
        <v>0</v>
      </c>
      <c r="H143" s="12">
        <f t="shared" ref="H143:H149" si="20">E143+G143</f>
        <v>0</v>
      </c>
    </row>
    <row r="144" spans="1:8">
      <c r="A144" s="22" t="s">
        <v>167</v>
      </c>
      <c r="B144" s="6" t="s">
        <v>138</v>
      </c>
      <c r="C144" s="12">
        <v>50</v>
      </c>
      <c r="D144" s="12"/>
      <c r="E144" s="12">
        <f t="shared" si="18"/>
        <v>0</v>
      </c>
      <c r="F144" s="12"/>
      <c r="G144" s="12">
        <f t="shared" si="19"/>
        <v>0</v>
      </c>
      <c r="H144" s="12">
        <f t="shared" si="20"/>
        <v>0</v>
      </c>
    </row>
    <row r="145" spans="1:8">
      <c r="A145" s="22" t="s">
        <v>168</v>
      </c>
      <c r="B145" s="6" t="s">
        <v>138</v>
      </c>
      <c r="C145" s="12">
        <v>220</v>
      </c>
      <c r="D145" s="12"/>
      <c r="E145" s="12">
        <f t="shared" si="18"/>
        <v>0</v>
      </c>
      <c r="F145" s="12"/>
      <c r="G145" s="12">
        <f t="shared" si="19"/>
        <v>0</v>
      </c>
      <c r="H145" s="12">
        <f t="shared" si="20"/>
        <v>0</v>
      </c>
    </row>
    <row r="146" spans="1:8">
      <c r="A146" s="22" t="s">
        <v>169</v>
      </c>
      <c r="B146" s="6" t="s">
        <v>138</v>
      </c>
      <c r="C146" s="12">
        <v>40</v>
      </c>
      <c r="D146" s="12"/>
      <c r="E146" s="12">
        <f t="shared" si="18"/>
        <v>0</v>
      </c>
      <c r="F146" s="12"/>
      <c r="G146" s="12">
        <f t="shared" si="19"/>
        <v>0</v>
      </c>
      <c r="H146" s="12">
        <f t="shared" si="20"/>
        <v>0</v>
      </c>
    </row>
    <row r="147" spans="1:8">
      <c r="A147" s="22" t="s">
        <v>170</v>
      </c>
      <c r="B147" s="6" t="s">
        <v>138</v>
      </c>
      <c r="C147" s="12">
        <v>420</v>
      </c>
      <c r="D147" s="12"/>
      <c r="E147" s="12">
        <f t="shared" si="18"/>
        <v>0</v>
      </c>
      <c r="F147" s="12"/>
      <c r="G147" s="12">
        <f t="shared" si="19"/>
        <v>0</v>
      </c>
      <c r="H147" s="12">
        <f t="shared" si="20"/>
        <v>0</v>
      </c>
    </row>
    <row r="148" spans="1:8">
      <c r="A148" s="22" t="s">
        <v>171</v>
      </c>
      <c r="B148" s="6" t="s">
        <v>138</v>
      </c>
      <c r="C148" s="12">
        <v>50</v>
      </c>
      <c r="D148" s="12"/>
      <c r="E148" s="12">
        <f t="shared" si="18"/>
        <v>0</v>
      </c>
      <c r="F148" s="12"/>
      <c r="G148" s="12">
        <f t="shared" si="19"/>
        <v>0</v>
      </c>
      <c r="H148" s="12">
        <f t="shared" si="20"/>
        <v>0</v>
      </c>
    </row>
    <row r="149" spans="1:8">
      <c r="A149" s="22" t="s">
        <v>172</v>
      </c>
      <c r="B149" s="6" t="s">
        <v>138</v>
      </c>
      <c r="C149" s="12">
        <v>25</v>
      </c>
      <c r="D149" s="12"/>
      <c r="E149" s="12">
        <f t="shared" si="18"/>
        <v>0</v>
      </c>
      <c r="F149" s="12"/>
      <c r="G149" s="12">
        <f t="shared" si="19"/>
        <v>0</v>
      </c>
      <c r="H149" s="12">
        <f t="shared" si="20"/>
        <v>0</v>
      </c>
    </row>
    <row r="150" spans="1:8">
      <c r="A150" s="23" t="s">
        <v>165</v>
      </c>
      <c r="B150" s="14" t="s">
        <v>15</v>
      </c>
      <c r="C150" s="15"/>
      <c r="D150" s="15"/>
      <c r="E150" s="15"/>
      <c r="F150" s="15"/>
      <c r="G150" s="15"/>
      <c r="H150" s="15"/>
    </row>
    <row r="151" spans="1:8">
      <c r="A151" s="22" t="s">
        <v>173</v>
      </c>
      <c r="B151" s="6" t="s">
        <v>138</v>
      </c>
      <c r="C151" s="12">
        <v>870</v>
      </c>
      <c r="D151" s="12"/>
      <c r="E151" s="12">
        <f t="shared" ref="E151:E161" si="21">C151*D151</f>
        <v>0</v>
      </c>
      <c r="F151" s="12"/>
      <c r="G151" s="12">
        <f t="shared" ref="G151:G161" si="22">C151*F151</f>
        <v>0</v>
      </c>
      <c r="H151" s="12">
        <f t="shared" ref="H151:H161" si="23">E151+G151</f>
        <v>0</v>
      </c>
    </row>
    <row r="152" spans="1:8">
      <c r="A152" s="22" t="s">
        <v>174</v>
      </c>
      <c r="B152" s="6" t="s">
        <v>138</v>
      </c>
      <c r="C152" s="12">
        <v>385</v>
      </c>
      <c r="D152" s="12"/>
      <c r="E152" s="12">
        <f t="shared" si="21"/>
        <v>0</v>
      </c>
      <c r="F152" s="12"/>
      <c r="G152" s="12">
        <f t="shared" si="22"/>
        <v>0</v>
      </c>
      <c r="H152" s="12">
        <f t="shared" si="23"/>
        <v>0</v>
      </c>
    </row>
    <row r="153" spans="1:8">
      <c r="A153" s="22" t="s">
        <v>175</v>
      </c>
      <c r="B153" s="6" t="s">
        <v>138</v>
      </c>
      <c r="C153" s="12">
        <v>260</v>
      </c>
      <c r="D153" s="12"/>
      <c r="E153" s="12">
        <f t="shared" si="21"/>
        <v>0</v>
      </c>
      <c r="F153" s="12"/>
      <c r="G153" s="12">
        <f t="shared" si="22"/>
        <v>0</v>
      </c>
      <c r="H153" s="12">
        <f t="shared" si="23"/>
        <v>0</v>
      </c>
    </row>
    <row r="154" spans="1:8">
      <c r="A154" s="22" t="s">
        <v>176</v>
      </c>
      <c r="B154" s="6" t="s">
        <v>138</v>
      </c>
      <c r="C154" s="12">
        <v>60</v>
      </c>
      <c r="D154" s="12"/>
      <c r="E154" s="12">
        <f t="shared" si="21"/>
        <v>0</v>
      </c>
      <c r="F154" s="12"/>
      <c r="G154" s="12">
        <f t="shared" si="22"/>
        <v>0</v>
      </c>
      <c r="H154" s="12">
        <f t="shared" si="23"/>
        <v>0</v>
      </c>
    </row>
    <row r="155" spans="1:8">
      <c r="A155" s="22" t="s">
        <v>177</v>
      </c>
      <c r="B155" s="6" t="s">
        <v>138</v>
      </c>
      <c r="C155" s="12">
        <v>15</v>
      </c>
      <c r="D155" s="12"/>
      <c r="E155" s="12">
        <f t="shared" si="21"/>
        <v>0</v>
      </c>
      <c r="F155" s="12"/>
      <c r="G155" s="12">
        <f t="shared" si="22"/>
        <v>0</v>
      </c>
      <c r="H155" s="12">
        <f t="shared" si="23"/>
        <v>0</v>
      </c>
    </row>
    <row r="156" spans="1:8">
      <c r="A156" s="22" t="s">
        <v>178</v>
      </c>
      <c r="B156" s="6" t="s">
        <v>138</v>
      </c>
      <c r="C156" s="12">
        <v>40</v>
      </c>
      <c r="D156" s="12"/>
      <c r="E156" s="12">
        <f t="shared" si="21"/>
        <v>0</v>
      </c>
      <c r="F156" s="12"/>
      <c r="G156" s="12">
        <f t="shared" si="22"/>
        <v>0</v>
      </c>
      <c r="H156" s="12">
        <f t="shared" si="23"/>
        <v>0</v>
      </c>
    </row>
    <row r="157" spans="1:8">
      <c r="A157" s="22" t="s">
        <v>179</v>
      </c>
      <c r="B157" s="6" t="s">
        <v>138</v>
      </c>
      <c r="C157" s="12">
        <v>85</v>
      </c>
      <c r="D157" s="12"/>
      <c r="E157" s="12">
        <f t="shared" si="21"/>
        <v>0</v>
      </c>
      <c r="F157" s="12"/>
      <c r="G157" s="12">
        <f t="shared" si="22"/>
        <v>0</v>
      </c>
      <c r="H157" s="12">
        <f t="shared" si="23"/>
        <v>0</v>
      </c>
    </row>
    <row r="158" spans="1:8">
      <c r="A158" s="22" t="s">
        <v>180</v>
      </c>
      <c r="B158" s="6" t="s">
        <v>138</v>
      </c>
      <c r="C158" s="12">
        <v>55</v>
      </c>
      <c r="D158" s="12"/>
      <c r="E158" s="12">
        <f t="shared" si="21"/>
        <v>0</v>
      </c>
      <c r="F158" s="12"/>
      <c r="G158" s="12">
        <f t="shared" si="22"/>
        <v>0</v>
      </c>
      <c r="H158" s="12">
        <f t="shared" si="23"/>
        <v>0</v>
      </c>
    </row>
    <row r="159" spans="1:8">
      <c r="A159" s="22" t="s">
        <v>181</v>
      </c>
      <c r="B159" s="6" t="s">
        <v>138</v>
      </c>
      <c r="C159" s="12">
        <v>30</v>
      </c>
      <c r="D159" s="12"/>
      <c r="E159" s="12">
        <f t="shared" si="21"/>
        <v>0</v>
      </c>
      <c r="F159" s="12"/>
      <c r="G159" s="12">
        <f t="shared" si="22"/>
        <v>0</v>
      </c>
      <c r="H159" s="12">
        <f t="shared" si="23"/>
        <v>0</v>
      </c>
    </row>
    <row r="160" spans="1:8">
      <c r="A160" s="22" t="s">
        <v>182</v>
      </c>
      <c r="B160" s="6" t="s">
        <v>138</v>
      </c>
      <c r="C160" s="12">
        <v>125</v>
      </c>
      <c r="D160" s="12"/>
      <c r="E160" s="12">
        <f t="shared" si="21"/>
        <v>0</v>
      </c>
      <c r="F160" s="12"/>
      <c r="G160" s="12">
        <f t="shared" si="22"/>
        <v>0</v>
      </c>
      <c r="H160" s="12">
        <f t="shared" si="23"/>
        <v>0</v>
      </c>
    </row>
    <row r="161" spans="1:8">
      <c r="A161" s="22" t="s">
        <v>183</v>
      </c>
      <c r="B161" s="6" t="s">
        <v>138</v>
      </c>
      <c r="C161" s="12">
        <v>30</v>
      </c>
      <c r="D161" s="12"/>
      <c r="E161" s="12">
        <f t="shared" si="21"/>
        <v>0</v>
      </c>
      <c r="F161" s="12"/>
      <c r="G161" s="12">
        <f t="shared" si="22"/>
        <v>0</v>
      </c>
      <c r="H161" s="12">
        <f t="shared" si="23"/>
        <v>0</v>
      </c>
    </row>
    <row r="162" spans="1:8">
      <c r="A162" s="23" t="s">
        <v>165</v>
      </c>
      <c r="B162" s="14" t="s">
        <v>15</v>
      </c>
      <c r="C162" s="15"/>
      <c r="D162" s="15"/>
      <c r="E162" s="15"/>
      <c r="F162" s="15"/>
      <c r="G162" s="15"/>
      <c r="H162" s="15"/>
    </row>
    <row r="163" spans="1:8">
      <c r="A163" s="22" t="s">
        <v>184</v>
      </c>
      <c r="B163" s="6" t="s">
        <v>138</v>
      </c>
      <c r="C163" s="12">
        <v>75</v>
      </c>
      <c r="D163" s="12"/>
      <c r="E163" s="12">
        <f>C163*D163</f>
        <v>0</v>
      </c>
      <c r="F163" s="12"/>
      <c r="G163" s="12">
        <f>C163*F163</f>
        <v>0</v>
      </c>
      <c r="H163" s="12">
        <f>E163+G163</f>
        <v>0</v>
      </c>
    </row>
    <row r="164" spans="1:8">
      <c r="A164" s="23" t="s">
        <v>185</v>
      </c>
      <c r="B164" s="14" t="s">
        <v>15</v>
      </c>
      <c r="C164" s="15"/>
      <c r="D164" s="15"/>
      <c r="E164" s="15"/>
      <c r="F164" s="15"/>
      <c r="G164" s="15"/>
      <c r="H164" s="15"/>
    </row>
    <row r="165" spans="1:8">
      <c r="A165" s="22" t="s">
        <v>186</v>
      </c>
      <c r="B165" s="6" t="s">
        <v>138</v>
      </c>
      <c r="C165" s="12">
        <v>10</v>
      </c>
      <c r="D165" s="12"/>
      <c r="E165" s="12">
        <f>C165*D165</f>
        <v>0</v>
      </c>
      <c r="F165" s="12"/>
      <c r="G165" s="12">
        <f>C165*F165</f>
        <v>0</v>
      </c>
      <c r="H165" s="12">
        <f>E165+G165</f>
        <v>0</v>
      </c>
    </row>
    <row r="166" spans="1:8">
      <c r="A166" s="23" t="s">
        <v>187</v>
      </c>
      <c r="B166" s="14" t="s">
        <v>15</v>
      </c>
      <c r="C166" s="15"/>
      <c r="D166" s="15"/>
      <c r="E166" s="15"/>
      <c r="F166" s="15"/>
      <c r="G166" s="15"/>
      <c r="H166" s="15"/>
    </row>
    <row r="167" spans="1:8">
      <c r="A167" s="23" t="s">
        <v>188</v>
      </c>
      <c r="B167" s="14" t="s">
        <v>15</v>
      </c>
      <c r="C167" s="15"/>
      <c r="D167" s="15"/>
      <c r="E167" s="15"/>
      <c r="F167" s="15"/>
      <c r="G167" s="15"/>
      <c r="H167" s="15"/>
    </row>
    <row r="168" spans="1:8">
      <c r="A168" s="22" t="s">
        <v>189</v>
      </c>
      <c r="B168" s="6" t="s">
        <v>56</v>
      </c>
      <c r="C168" s="12">
        <v>75</v>
      </c>
      <c r="D168" s="12"/>
      <c r="E168" s="12">
        <f t="shared" ref="E168:E173" si="24">C168*D168</f>
        <v>0</v>
      </c>
      <c r="F168" s="12"/>
      <c r="G168" s="12">
        <f t="shared" ref="G168:G173" si="25">C168*F168</f>
        <v>0</v>
      </c>
      <c r="H168" s="12">
        <f t="shared" ref="H168:H173" si="26">E168+G168</f>
        <v>0</v>
      </c>
    </row>
    <row r="169" spans="1:8">
      <c r="A169" s="22" t="s">
        <v>190</v>
      </c>
      <c r="B169" s="6" t="s">
        <v>56</v>
      </c>
      <c r="C169" s="12">
        <v>10</v>
      </c>
      <c r="D169" s="12"/>
      <c r="E169" s="12">
        <f t="shared" si="24"/>
        <v>0</v>
      </c>
      <c r="F169" s="12"/>
      <c r="G169" s="12">
        <f t="shared" si="25"/>
        <v>0</v>
      </c>
      <c r="H169" s="12">
        <f t="shared" si="26"/>
        <v>0</v>
      </c>
    </row>
    <row r="170" spans="1:8">
      <c r="A170" s="22" t="s">
        <v>191</v>
      </c>
      <c r="B170" s="6" t="s">
        <v>56</v>
      </c>
      <c r="C170" s="12">
        <v>8</v>
      </c>
      <c r="D170" s="12"/>
      <c r="E170" s="12">
        <f t="shared" si="24"/>
        <v>0</v>
      </c>
      <c r="F170" s="12"/>
      <c r="G170" s="12">
        <f t="shared" si="25"/>
        <v>0</v>
      </c>
      <c r="H170" s="12">
        <f t="shared" si="26"/>
        <v>0</v>
      </c>
    </row>
    <row r="171" spans="1:8">
      <c r="A171" s="22" t="s">
        <v>192</v>
      </c>
      <c r="B171" s="6" t="s">
        <v>56</v>
      </c>
      <c r="C171" s="12">
        <v>2</v>
      </c>
      <c r="D171" s="12"/>
      <c r="E171" s="12">
        <f t="shared" si="24"/>
        <v>0</v>
      </c>
      <c r="F171" s="12"/>
      <c r="G171" s="12">
        <f t="shared" si="25"/>
        <v>0</v>
      </c>
      <c r="H171" s="12">
        <f t="shared" si="26"/>
        <v>0</v>
      </c>
    </row>
    <row r="172" spans="1:8">
      <c r="A172" s="22" t="s">
        <v>193</v>
      </c>
      <c r="B172" s="6" t="s">
        <v>56</v>
      </c>
      <c r="C172" s="12">
        <v>1</v>
      </c>
      <c r="D172" s="12"/>
      <c r="E172" s="12">
        <f t="shared" si="24"/>
        <v>0</v>
      </c>
      <c r="F172" s="12"/>
      <c r="G172" s="12">
        <f t="shared" si="25"/>
        <v>0</v>
      </c>
      <c r="H172" s="12">
        <f t="shared" si="26"/>
        <v>0</v>
      </c>
    </row>
    <row r="173" spans="1:8">
      <c r="A173" s="22" t="s">
        <v>194</v>
      </c>
      <c r="B173" s="6" t="s">
        <v>56</v>
      </c>
      <c r="C173" s="12">
        <v>2</v>
      </c>
      <c r="D173" s="12"/>
      <c r="E173" s="12">
        <f t="shared" si="24"/>
        <v>0</v>
      </c>
      <c r="F173" s="12"/>
      <c r="G173" s="12">
        <f t="shared" si="25"/>
        <v>0</v>
      </c>
      <c r="H173" s="12">
        <f t="shared" si="26"/>
        <v>0</v>
      </c>
    </row>
    <row r="174" spans="1:8">
      <c r="A174" s="23" t="s">
        <v>195</v>
      </c>
      <c r="B174" s="14" t="s">
        <v>15</v>
      </c>
      <c r="C174" s="15"/>
      <c r="D174" s="15"/>
      <c r="E174" s="15"/>
      <c r="F174" s="15"/>
      <c r="G174" s="15"/>
      <c r="H174" s="15"/>
    </row>
    <row r="175" spans="1:8">
      <c r="A175" s="22" t="s">
        <v>196</v>
      </c>
      <c r="B175" s="6" t="s">
        <v>56</v>
      </c>
      <c r="C175" s="12">
        <v>4</v>
      </c>
      <c r="D175" s="12"/>
      <c r="E175" s="12">
        <f>C175*D175</f>
        <v>0</v>
      </c>
      <c r="F175" s="12"/>
      <c r="G175" s="12">
        <f>C175*F175</f>
        <v>0</v>
      </c>
      <c r="H175" s="12">
        <f>E175+G175</f>
        <v>0</v>
      </c>
    </row>
    <row r="176" spans="1:8">
      <c r="A176" s="23" t="s">
        <v>197</v>
      </c>
      <c r="B176" s="14" t="s">
        <v>15</v>
      </c>
      <c r="C176" s="15"/>
      <c r="D176" s="15"/>
      <c r="E176" s="15"/>
      <c r="F176" s="15"/>
      <c r="G176" s="15"/>
      <c r="H176" s="15"/>
    </row>
    <row r="177" spans="1:8" ht="24.75">
      <c r="A177" s="22" t="s">
        <v>198</v>
      </c>
      <c r="B177" s="6" t="s">
        <v>56</v>
      </c>
      <c r="C177" s="12">
        <v>1</v>
      </c>
      <c r="D177" s="12"/>
      <c r="E177" s="12">
        <f>C177*D177</f>
        <v>0</v>
      </c>
      <c r="F177" s="12"/>
      <c r="G177" s="12">
        <f>C177*F177</f>
        <v>0</v>
      </c>
      <c r="H177" s="12">
        <f>E177+G177</f>
        <v>0</v>
      </c>
    </row>
    <row r="178" spans="1:8">
      <c r="A178" s="23" t="s">
        <v>199</v>
      </c>
      <c r="B178" s="14" t="s">
        <v>15</v>
      </c>
      <c r="C178" s="15"/>
      <c r="D178" s="15"/>
      <c r="E178" s="15"/>
      <c r="F178" s="15"/>
      <c r="G178" s="15"/>
      <c r="H178" s="15"/>
    </row>
    <row r="179" spans="1:8">
      <c r="A179" s="23" t="s">
        <v>200</v>
      </c>
      <c r="B179" s="14" t="s">
        <v>15</v>
      </c>
      <c r="C179" s="15"/>
      <c r="D179" s="15"/>
      <c r="E179" s="15"/>
      <c r="F179" s="15"/>
      <c r="G179" s="15"/>
      <c r="H179" s="15"/>
    </row>
    <row r="180" spans="1:8">
      <c r="A180" s="22" t="s">
        <v>201</v>
      </c>
      <c r="B180" s="6" t="s">
        <v>138</v>
      </c>
      <c r="C180" s="12">
        <v>40</v>
      </c>
      <c r="D180" s="12"/>
      <c r="E180" s="12">
        <f>C180*D180</f>
        <v>0</v>
      </c>
      <c r="F180" s="12"/>
      <c r="G180" s="12">
        <f>C180*F180</f>
        <v>0</v>
      </c>
      <c r="H180" s="12">
        <f>E180+G180</f>
        <v>0</v>
      </c>
    </row>
    <row r="181" spans="1:8">
      <c r="A181" s="22" t="s">
        <v>202</v>
      </c>
      <c r="B181" s="6" t="s">
        <v>138</v>
      </c>
      <c r="C181" s="12">
        <v>25</v>
      </c>
      <c r="D181" s="12"/>
      <c r="E181" s="12">
        <f>C181*D181</f>
        <v>0</v>
      </c>
      <c r="F181" s="12"/>
      <c r="G181" s="12">
        <f>C181*F181</f>
        <v>0</v>
      </c>
      <c r="H181" s="12">
        <f>E181+G181</f>
        <v>0</v>
      </c>
    </row>
    <row r="182" spans="1:8">
      <c r="A182" s="23" t="s">
        <v>203</v>
      </c>
      <c r="B182" s="14" t="s">
        <v>15</v>
      </c>
      <c r="C182" s="15"/>
      <c r="D182" s="15"/>
      <c r="E182" s="15"/>
      <c r="F182" s="15"/>
      <c r="G182" s="15"/>
      <c r="H182" s="15"/>
    </row>
    <row r="183" spans="1:8">
      <c r="A183" s="22" t="s">
        <v>204</v>
      </c>
      <c r="B183" s="6" t="s">
        <v>56</v>
      </c>
      <c r="C183" s="12">
        <v>4</v>
      </c>
      <c r="D183" s="12"/>
      <c r="E183" s="12">
        <f>C183*D183</f>
        <v>0</v>
      </c>
      <c r="F183" s="12"/>
      <c r="G183" s="12">
        <f>C183*F183</f>
        <v>0</v>
      </c>
      <c r="H183" s="12">
        <f>E183+G183</f>
        <v>0</v>
      </c>
    </row>
    <row r="184" spans="1:8">
      <c r="A184" s="23" t="s">
        <v>203</v>
      </c>
      <c r="B184" s="14" t="s">
        <v>15</v>
      </c>
      <c r="C184" s="15"/>
      <c r="D184" s="15"/>
      <c r="E184" s="15"/>
      <c r="F184" s="15"/>
      <c r="G184" s="15"/>
      <c r="H184" s="15"/>
    </row>
    <row r="185" spans="1:8">
      <c r="A185" s="22" t="s">
        <v>205</v>
      </c>
      <c r="B185" s="6" t="s">
        <v>56</v>
      </c>
      <c r="C185" s="12">
        <v>2</v>
      </c>
      <c r="D185" s="12"/>
      <c r="E185" s="12">
        <f>C185*D185</f>
        <v>0</v>
      </c>
      <c r="F185" s="12"/>
      <c r="G185" s="12">
        <f>C185*F185</f>
        <v>0</v>
      </c>
      <c r="H185" s="12">
        <f>E185+G185</f>
        <v>0</v>
      </c>
    </row>
    <row r="186" spans="1:8">
      <c r="A186" s="23" t="s">
        <v>206</v>
      </c>
      <c r="B186" s="14" t="s">
        <v>15</v>
      </c>
      <c r="C186" s="15"/>
      <c r="D186" s="15"/>
      <c r="E186" s="15"/>
      <c r="F186" s="15"/>
      <c r="G186" s="15"/>
      <c r="H186" s="15"/>
    </row>
    <row r="187" spans="1:8">
      <c r="A187" s="22" t="s">
        <v>207</v>
      </c>
      <c r="B187" s="6" t="s">
        <v>56</v>
      </c>
      <c r="C187" s="12">
        <v>4</v>
      </c>
      <c r="D187" s="12"/>
      <c r="E187" s="12">
        <f>C187*D187</f>
        <v>0</v>
      </c>
      <c r="F187" s="12"/>
      <c r="G187" s="12">
        <f>C187*F187</f>
        <v>0</v>
      </c>
      <c r="H187" s="12">
        <f>E187+G187</f>
        <v>0</v>
      </c>
    </row>
    <row r="188" spans="1:8">
      <c r="A188" s="23" t="s">
        <v>206</v>
      </c>
      <c r="B188" s="14" t="s">
        <v>15</v>
      </c>
      <c r="C188" s="15"/>
      <c r="D188" s="15"/>
      <c r="E188" s="15"/>
      <c r="F188" s="15"/>
      <c r="G188" s="15"/>
      <c r="H188" s="15"/>
    </row>
    <row r="189" spans="1:8">
      <c r="A189" s="22" t="s">
        <v>208</v>
      </c>
      <c r="B189" s="6" t="s">
        <v>56</v>
      </c>
      <c r="C189" s="12">
        <v>4</v>
      </c>
      <c r="D189" s="12"/>
      <c r="E189" s="12">
        <f>C189*D189</f>
        <v>0</v>
      </c>
      <c r="F189" s="12"/>
      <c r="G189" s="12">
        <f>C189*F189</f>
        <v>0</v>
      </c>
      <c r="H189" s="12">
        <f>E189+G189</f>
        <v>0</v>
      </c>
    </row>
    <row r="190" spans="1:8">
      <c r="A190" s="23" t="s">
        <v>209</v>
      </c>
      <c r="B190" s="14" t="s">
        <v>15</v>
      </c>
      <c r="C190" s="15"/>
      <c r="D190" s="15"/>
      <c r="E190" s="15"/>
      <c r="F190" s="15"/>
      <c r="G190" s="15"/>
      <c r="H190" s="15"/>
    </row>
    <row r="191" spans="1:8">
      <c r="A191" s="22" t="s">
        <v>210</v>
      </c>
      <c r="B191" s="6" t="s">
        <v>56</v>
      </c>
      <c r="C191" s="12">
        <v>3</v>
      </c>
      <c r="D191" s="12"/>
      <c r="E191" s="12">
        <f>C191*D191</f>
        <v>0</v>
      </c>
      <c r="F191" s="12"/>
      <c r="G191" s="12">
        <f>C191*F191</f>
        <v>0</v>
      </c>
      <c r="H191" s="12">
        <f>E191+G191</f>
        <v>0</v>
      </c>
    </row>
    <row r="192" spans="1:8" ht="24.75">
      <c r="A192" s="22" t="s">
        <v>211</v>
      </c>
      <c r="B192" s="6" t="s">
        <v>63</v>
      </c>
      <c r="C192" s="12">
        <v>1</v>
      </c>
      <c r="D192" s="12"/>
      <c r="E192" s="12">
        <f>C192*D192</f>
        <v>0</v>
      </c>
      <c r="F192" s="12"/>
      <c r="G192" s="12">
        <f>C192*F192</f>
        <v>0</v>
      </c>
      <c r="H192" s="12">
        <f>E192+G192</f>
        <v>0</v>
      </c>
    </row>
    <row r="193" spans="1:8">
      <c r="A193" s="23" t="s">
        <v>212</v>
      </c>
      <c r="B193" s="14" t="s">
        <v>15</v>
      </c>
      <c r="C193" s="15"/>
      <c r="D193" s="15"/>
      <c r="E193" s="15"/>
      <c r="F193" s="15"/>
      <c r="G193" s="15"/>
      <c r="H193" s="15"/>
    </row>
    <row r="194" spans="1:8">
      <c r="A194" s="23" t="s">
        <v>213</v>
      </c>
      <c r="B194" s="14" t="s">
        <v>15</v>
      </c>
      <c r="C194" s="15"/>
      <c r="D194" s="15"/>
      <c r="E194" s="15"/>
      <c r="F194" s="15"/>
      <c r="G194" s="15"/>
      <c r="H194" s="15"/>
    </row>
    <row r="195" spans="1:8">
      <c r="A195" s="22" t="s">
        <v>214</v>
      </c>
      <c r="B195" s="6" t="s">
        <v>56</v>
      </c>
      <c r="C195" s="12">
        <v>2</v>
      </c>
      <c r="D195" s="12"/>
      <c r="E195" s="12">
        <f>C195*D195</f>
        <v>0</v>
      </c>
      <c r="F195" s="12"/>
      <c r="G195" s="12">
        <f>C195*F195</f>
        <v>0</v>
      </c>
      <c r="H195" s="12">
        <f>E195+G195</f>
        <v>0</v>
      </c>
    </row>
    <row r="196" spans="1:8">
      <c r="A196" s="23" t="s">
        <v>215</v>
      </c>
      <c r="B196" s="14" t="s">
        <v>15</v>
      </c>
      <c r="C196" s="15"/>
      <c r="D196" s="15"/>
      <c r="E196" s="15"/>
      <c r="F196" s="15"/>
      <c r="G196" s="15"/>
      <c r="H196" s="15"/>
    </row>
    <row r="197" spans="1:8">
      <c r="A197" s="23" t="s">
        <v>216</v>
      </c>
      <c r="B197" s="14" t="s">
        <v>15</v>
      </c>
      <c r="C197" s="15"/>
      <c r="D197" s="15"/>
      <c r="E197" s="15"/>
      <c r="F197" s="15"/>
      <c r="G197" s="15"/>
      <c r="H197" s="15"/>
    </row>
    <row r="198" spans="1:8">
      <c r="A198" s="22" t="s">
        <v>214</v>
      </c>
      <c r="B198" s="6" t="s">
        <v>56</v>
      </c>
      <c r="C198" s="12">
        <v>1</v>
      </c>
      <c r="D198" s="12"/>
      <c r="E198" s="12">
        <f>C198*D198</f>
        <v>0</v>
      </c>
      <c r="F198" s="12"/>
      <c r="G198" s="12">
        <f>C198*F198</f>
        <v>0</v>
      </c>
      <c r="H198" s="12">
        <f>E198+G198</f>
        <v>0</v>
      </c>
    </row>
    <row r="199" spans="1:8">
      <c r="A199" s="23" t="s">
        <v>217</v>
      </c>
      <c r="B199" s="14" t="s">
        <v>15</v>
      </c>
      <c r="C199" s="15"/>
      <c r="D199" s="15"/>
      <c r="E199" s="15"/>
      <c r="F199" s="15"/>
      <c r="G199" s="15"/>
      <c r="H199" s="15"/>
    </row>
    <row r="200" spans="1:8">
      <c r="A200" s="23" t="s">
        <v>218</v>
      </c>
      <c r="B200" s="14" t="s">
        <v>15</v>
      </c>
      <c r="C200" s="15"/>
      <c r="D200" s="15"/>
      <c r="E200" s="15"/>
      <c r="F200" s="15"/>
      <c r="G200" s="15"/>
      <c r="H200" s="15"/>
    </row>
    <row r="201" spans="1:8">
      <c r="A201" s="22" t="s">
        <v>219</v>
      </c>
      <c r="B201" s="6" t="s">
        <v>56</v>
      </c>
      <c r="C201" s="12">
        <v>1</v>
      </c>
      <c r="D201" s="12"/>
      <c r="E201" s="12">
        <f>C201*D201</f>
        <v>0</v>
      </c>
      <c r="F201" s="12"/>
      <c r="G201" s="12">
        <f>C201*F201</f>
        <v>0</v>
      </c>
      <c r="H201" s="12">
        <f>E201+G201</f>
        <v>0</v>
      </c>
    </row>
    <row r="202" spans="1:8">
      <c r="A202" s="23" t="s">
        <v>220</v>
      </c>
      <c r="B202" s="14" t="s">
        <v>15</v>
      </c>
      <c r="C202" s="15"/>
      <c r="D202" s="15"/>
      <c r="E202" s="15"/>
      <c r="F202" s="15"/>
      <c r="G202" s="15"/>
      <c r="H202" s="15"/>
    </row>
    <row r="203" spans="1:8">
      <c r="A203" s="22" t="s">
        <v>221</v>
      </c>
      <c r="B203" s="6" t="s">
        <v>222</v>
      </c>
      <c r="C203" s="12">
        <v>35</v>
      </c>
      <c r="D203" s="12">
        <v>0</v>
      </c>
      <c r="E203" s="12">
        <f t="shared" ref="E203:E208" si="27">C203*D203</f>
        <v>0</v>
      </c>
      <c r="F203" s="12"/>
      <c r="G203" s="12">
        <f t="shared" ref="G203:G208" si="28">C203*F203</f>
        <v>0</v>
      </c>
      <c r="H203" s="12">
        <f t="shared" ref="H203:H208" si="29">E203+G203</f>
        <v>0</v>
      </c>
    </row>
    <row r="204" spans="1:8">
      <c r="A204" s="22" t="s">
        <v>223</v>
      </c>
      <c r="B204" s="6" t="s">
        <v>222</v>
      </c>
      <c r="C204" s="12">
        <v>16</v>
      </c>
      <c r="D204" s="12">
        <v>0</v>
      </c>
      <c r="E204" s="12">
        <f t="shared" si="27"/>
        <v>0</v>
      </c>
      <c r="F204" s="12"/>
      <c r="G204" s="12">
        <f t="shared" si="28"/>
        <v>0</v>
      </c>
      <c r="H204" s="12">
        <f t="shared" si="29"/>
        <v>0</v>
      </c>
    </row>
    <row r="205" spans="1:8">
      <c r="A205" s="22" t="s">
        <v>224</v>
      </c>
      <c r="B205" s="6" t="s">
        <v>222</v>
      </c>
      <c r="C205" s="12">
        <v>18</v>
      </c>
      <c r="D205" s="12">
        <v>0</v>
      </c>
      <c r="E205" s="12">
        <f t="shared" si="27"/>
        <v>0</v>
      </c>
      <c r="F205" s="12"/>
      <c r="G205" s="12">
        <f t="shared" si="28"/>
        <v>0</v>
      </c>
      <c r="H205" s="12">
        <f t="shared" si="29"/>
        <v>0</v>
      </c>
    </row>
    <row r="206" spans="1:8">
      <c r="A206" s="22" t="s">
        <v>225</v>
      </c>
      <c r="B206" s="6" t="s">
        <v>222</v>
      </c>
      <c r="C206" s="12">
        <v>55</v>
      </c>
      <c r="D206" s="12">
        <v>0</v>
      </c>
      <c r="E206" s="12">
        <f t="shared" si="27"/>
        <v>0</v>
      </c>
      <c r="F206" s="12"/>
      <c r="G206" s="12">
        <f t="shared" si="28"/>
        <v>0</v>
      </c>
      <c r="H206" s="12">
        <f t="shared" si="29"/>
        <v>0</v>
      </c>
    </row>
    <row r="207" spans="1:8">
      <c r="A207" s="22" t="s">
        <v>226</v>
      </c>
      <c r="B207" s="6" t="s">
        <v>222</v>
      </c>
      <c r="C207" s="12">
        <v>70</v>
      </c>
      <c r="D207" s="12">
        <v>0</v>
      </c>
      <c r="E207" s="12">
        <f t="shared" si="27"/>
        <v>0</v>
      </c>
      <c r="F207" s="12"/>
      <c r="G207" s="12">
        <f t="shared" si="28"/>
        <v>0</v>
      </c>
      <c r="H207" s="12">
        <f t="shared" si="29"/>
        <v>0</v>
      </c>
    </row>
    <row r="208" spans="1:8">
      <c r="A208" s="22" t="s">
        <v>227</v>
      </c>
      <c r="B208" s="6" t="s">
        <v>222</v>
      </c>
      <c r="C208" s="12">
        <v>22</v>
      </c>
      <c r="D208" s="12">
        <v>0</v>
      </c>
      <c r="E208" s="12">
        <f t="shared" si="27"/>
        <v>0</v>
      </c>
      <c r="F208" s="12"/>
      <c r="G208" s="12">
        <f t="shared" si="28"/>
        <v>0</v>
      </c>
      <c r="H208" s="12">
        <f t="shared" si="29"/>
        <v>0</v>
      </c>
    </row>
    <row r="209" spans="1:8">
      <c r="A209" s="23" t="s">
        <v>228</v>
      </c>
      <c r="B209" s="14" t="s">
        <v>15</v>
      </c>
      <c r="C209" s="15"/>
      <c r="D209" s="15"/>
      <c r="E209" s="15"/>
      <c r="F209" s="15"/>
      <c r="G209" s="15"/>
      <c r="H209" s="15"/>
    </row>
    <row r="210" spans="1:8">
      <c r="A210" s="22" t="s">
        <v>229</v>
      </c>
      <c r="B210" s="6" t="s">
        <v>222</v>
      </c>
      <c r="C210" s="12">
        <v>26</v>
      </c>
      <c r="D210" s="12">
        <v>0</v>
      </c>
      <c r="E210" s="12">
        <f>C210*D210</f>
        <v>0</v>
      </c>
      <c r="F210" s="12"/>
      <c r="G210" s="12">
        <f>C210*F210</f>
        <v>0</v>
      </c>
      <c r="H210" s="12">
        <f>E210+G210</f>
        <v>0</v>
      </c>
    </row>
    <row r="211" spans="1:8">
      <c r="A211" s="23" t="s">
        <v>230</v>
      </c>
      <c r="B211" s="14" t="s">
        <v>15</v>
      </c>
      <c r="C211" s="15"/>
      <c r="D211" s="15"/>
      <c r="E211" s="15"/>
      <c r="F211" s="15"/>
      <c r="G211" s="15"/>
      <c r="H211" s="15"/>
    </row>
    <row r="212" spans="1:8">
      <c r="A212" s="22" t="s">
        <v>231</v>
      </c>
      <c r="B212" s="6" t="s">
        <v>222</v>
      </c>
      <c r="C212" s="12">
        <v>18</v>
      </c>
      <c r="D212" s="12">
        <v>0</v>
      </c>
      <c r="E212" s="12">
        <f>C212*D212</f>
        <v>0</v>
      </c>
      <c r="F212" s="12"/>
      <c r="G212" s="12">
        <f>C212*F212</f>
        <v>0</v>
      </c>
      <c r="H212" s="12">
        <f>E212+G212</f>
        <v>0</v>
      </c>
    </row>
    <row r="213" spans="1:8">
      <c r="A213" s="23" t="s">
        <v>232</v>
      </c>
      <c r="B213" s="14" t="s">
        <v>15</v>
      </c>
      <c r="C213" s="15"/>
      <c r="D213" s="15"/>
      <c r="E213" s="15"/>
      <c r="F213" s="15"/>
      <c r="G213" s="15"/>
      <c r="H213" s="15"/>
    </row>
    <row r="214" spans="1:8">
      <c r="A214" s="23" t="s">
        <v>233</v>
      </c>
      <c r="B214" s="14" t="s">
        <v>15</v>
      </c>
      <c r="C214" s="15"/>
      <c r="D214" s="15"/>
      <c r="E214" s="15"/>
      <c r="F214" s="15"/>
      <c r="G214" s="15"/>
      <c r="H214" s="15"/>
    </row>
    <row r="215" spans="1:8">
      <c r="A215" s="22" t="s">
        <v>234</v>
      </c>
      <c r="B215" s="6" t="s">
        <v>222</v>
      </c>
      <c r="C215" s="12">
        <v>40</v>
      </c>
      <c r="D215" s="12">
        <v>0</v>
      </c>
      <c r="E215" s="12">
        <f>C215*D215</f>
        <v>0</v>
      </c>
      <c r="F215" s="12"/>
      <c r="G215" s="12">
        <f>C215*F215</f>
        <v>0</v>
      </c>
      <c r="H215" s="12">
        <f>E215+G215</f>
        <v>0</v>
      </c>
    </row>
    <row r="216" spans="1:8">
      <c r="A216" s="22" t="s">
        <v>235</v>
      </c>
      <c r="B216" s="6" t="s">
        <v>222</v>
      </c>
      <c r="C216" s="12">
        <v>30</v>
      </c>
      <c r="D216" s="12">
        <v>0</v>
      </c>
      <c r="E216" s="12">
        <f>C216*D216</f>
        <v>0</v>
      </c>
      <c r="F216" s="12"/>
      <c r="G216" s="12">
        <f>C216*F216</f>
        <v>0</v>
      </c>
      <c r="H216" s="12">
        <f>E216+G216</f>
        <v>0</v>
      </c>
    </row>
    <row r="217" spans="1:8">
      <c r="A217" s="21" t="s">
        <v>236</v>
      </c>
      <c r="B217" s="3" t="s">
        <v>15</v>
      </c>
      <c r="C217" s="11"/>
      <c r="D217" s="11"/>
      <c r="E217" s="11">
        <f>SUM(E107:E216)</f>
        <v>0</v>
      </c>
      <c r="F217" s="11"/>
      <c r="G217" s="11">
        <f>SUM(G107:G216)</f>
        <v>0</v>
      </c>
      <c r="H217" s="11">
        <f>SUM(H107:H216)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Jaromir</dc:creator>
  <cp:lastModifiedBy>Ing. Tomáš Svoboda</cp:lastModifiedBy>
  <dcterms:created xsi:type="dcterms:W3CDTF">2020-08-29T10:03:26Z</dcterms:created>
  <dcterms:modified xsi:type="dcterms:W3CDTF">2020-12-15T09:32:24Z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257283654</vt:i4>
  </property>
  <property fmtid="{D5CDD505-2E9C-101B-9397-08002B2CF9AE}" pid="4" name="_EmailSubject">
    <vt:lpwstr>CPA Delfín Bazén</vt:lpwstr>
  </property>
  <property fmtid="{D5CDD505-2E9C-101B-9397-08002B2CF9AE}" pid="5" name="_AuthorEmail">
    <vt:lpwstr>svoboda.tomas@centroprojekt.cz</vt:lpwstr>
  </property>
  <property fmtid="{D5CDD505-2E9C-101B-9397-08002B2CF9AE}" pid="6" name="_AuthorEmailDisplayName">
    <vt:lpwstr>Svoboda Tomáš, ing.</vt:lpwstr>
  </property>
</Properties>
</file>